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" yWindow="6120" windowWidth="21120" windowHeight="6375" activeTab="2"/>
  </bookViews>
  <sheets>
    <sheet name="SPM Customer No" sheetId="3" r:id="rId1"/>
    <sheet name="SPM Invoices Issued" sheetId="7" r:id="rId2"/>
    <sheet name="SPD Customer No" sheetId="5" r:id="rId3"/>
    <sheet name="SPD Invoices Issued" sheetId="6" r:id="rId4"/>
  </sheets>
  <calcPr calcId="125725"/>
</workbook>
</file>

<file path=xl/calcChain.xml><?xml version="1.0" encoding="utf-8"?>
<calcChain xmlns="http://schemas.openxmlformats.org/spreadsheetml/2006/main">
  <c r="D34" i="7"/>
  <c r="P18"/>
  <c r="P5" i="6" l="1"/>
  <c r="P9" i="7"/>
  <c r="P10"/>
  <c r="P11"/>
  <c r="P12"/>
  <c r="P13"/>
  <c r="P14"/>
  <c r="P15"/>
  <c r="P16"/>
  <c r="P4"/>
  <c r="P6"/>
  <c r="P7"/>
  <c r="P8"/>
  <c r="P5"/>
  <c r="K20" i="5" l="1"/>
  <c r="J20"/>
  <c r="I20"/>
  <c r="E20"/>
  <c r="D20"/>
  <c r="C20"/>
  <c r="C10"/>
  <c r="E10"/>
  <c r="D10"/>
  <c r="I10"/>
  <c r="J10"/>
  <c r="K10"/>
  <c r="P11" i="6"/>
  <c r="F28" i="7" l="1"/>
  <c r="F38" s="1"/>
  <c r="F27"/>
  <c r="E28"/>
  <c r="E38" s="1"/>
  <c r="E27"/>
  <c r="E37" s="1"/>
  <c r="D28"/>
  <c r="D38" s="1"/>
  <c r="D27"/>
  <c r="D37" s="1"/>
  <c r="D26"/>
  <c r="D36" s="1"/>
  <c r="P18" i="6"/>
  <c r="F28" s="1"/>
  <c r="F38" s="1"/>
  <c r="P17"/>
  <c r="F27" s="1"/>
  <c r="P16"/>
  <c r="F26" s="1"/>
  <c r="F36" s="1"/>
  <c r="P15"/>
  <c r="F25" s="1"/>
  <c r="P14"/>
  <c r="F24" s="1"/>
  <c r="F34" s="1"/>
  <c r="P13"/>
  <c r="E28" s="1"/>
  <c r="E38" s="1"/>
  <c r="P12"/>
  <c r="E27" s="1"/>
  <c r="E26"/>
  <c r="E36" s="1"/>
  <c r="P10"/>
  <c r="E25" s="1"/>
  <c r="E35" s="1"/>
  <c r="P9"/>
  <c r="E24" s="1"/>
  <c r="E34" s="1"/>
  <c r="P8"/>
  <c r="D28" s="1"/>
  <c r="D38" s="1"/>
  <c r="P7"/>
  <c r="D27" s="1"/>
  <c r="P6"/>
  <c r="D26" s="1"/>
  <c r="D36" s="1"/>
  <c r="D25"/>
  <c r="D35" s="1"/>
  <c r="P4"/>
  <c r="D24" s="1"/>
  <c r="D34" s="1"/>
  <c r="F29" l="1"/>
  <c r="F26" i="7"/>
  <c r="F36" s="1"/>
  <c r="D24"/>
  <c r="F25"/>
  <c r="F35" s="1"/>
  <c r="D25"/>
  <c r="D35" s="1"/>
  <c r="E25"/>
  <c r="E35" s="1"/>
  <c r="E24"/>
  <c r="E34" s="1"/>
  <c r="F24"/>
  <c r="F34" s="1"/>
  <c r="E26"/>
  <c r="E36" s="1"/>
  <c r="E29" i="6"/>
  <c r="D29"/>
  <c r="F39" l="1"/>
  <c r="E39"/>
  <c r="F29" i="7"/>
  <c r="D29"/>
  <c r="E29"/>
  <c r="D39"/>
  <c r="F39"/>
  <c r="E39"/>
  <c r="D39" i="6"/>
  <c r="E20" i="3"/>
  <c r="D20"/>
  <c r="C20"/>
  <c r="J20"/>
  <c r="I20"/>
  <c r="K20" l="1"/>
</calcChain>
</file>

<file path=xl/sharedStrings.xml><?xml version="1.0" encoding="utf-8"?>
<sst xmlns="http://schemas.openxmlformats.org/spreadsheetml/2006/main" count="211" uniqueCount="33">
  <si>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</si>
  <si>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</si>
  <si>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</si>
  <si>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</si>
  <si>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</si>
  <si>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</si>
  <si>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</si>
  <si>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</si>
  <si>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</si>
  <si>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</si>
  <si>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</si>
  <si>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</si>
  <si>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</si>
  <si>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</si>
  <si>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</si>
  <si>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2012/13</t>
  </si>
  <si>
    <t>Table 5: No. of invoices issued that contained a charge for exceeded capacity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</si>
  <si>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</si>
  <si>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</si>
  <si>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</si>
  <si>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</si>
  <si>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</si>
  <si>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</si>
  <si>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</si>
  <si>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</si>
  <si>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</si>
  <si>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</si>
  <si>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</si>
  <si>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</si>
  <si>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Calculation Table 1: No. of invoices for exceeded capacity</t>
  </si>
  <si>
    <t>Calculation Table 2: No. of Invoices / No. of customers</t>
  </si>
  <si>
    <t>Note: LV Sub HH Metered &amp; HV Sub HH Metered have &lt; 10 customers on these tariffs, hence data is excluded due to it's sensitive nature.</t>
  </si>
  <si>
    <t>The 2010/11  Apr-Sep Excess capacity billing data has been adjusted as this information was not  itemised in the billing system, due to derogation.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</si>
</sst>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3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u/>
      <sz val="12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b/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3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20" applyNumberFormat="0" applyAlignment="0" applyProtection="0"/>
    <xf numFmtId="0" fontId="23" fillId="9" borderId="21" applyNumberFormat="0" applyAlignment="0" applyProtection="0"/>
    <xf numFmtId="0" fontId="24" fillId="9" borderId="20" applyNumberFormat="0" applyAlignment="0" applyProtection="0"/>
    <xf numFmtId="0" fontId="25" fillId="0" borderId="22" applyNumberFormat="0" applyFill="0" applyAlignment="0" applyProtection="0"/>
    <xf numFmtId="0" fontId="26" fillId="10" borderId="23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25" applyNumberFormat="0" applyFill="0" applyAlignment="0" applyProtection="0"/>
    <xf numFmtId="0" fontId="3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30" fillId="35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11" borderId="24" applyNumberFormat="0" applyFont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164" fontId="4" fillId="0" borderId="1" xfId="1" quotePrefix="1" applyNumberFormat="1" applyFont="1" applyBorder="1" applyAlignment="1">
      <alignment vertical="center"/>
    </xf>
    <xf numFmtId="164" fontId="5" fillId="0" borderId="1" xfId="1" quotePrefix="1" applyNumberFormat="1" applyFont="1" applyBorder="1" applyAlignment="1">
      <alignment vertical="center"/>
    </xf>
    <xf numFmtId="165" fontId="5" fillId="0" borderId="1" xfId="0" quotePrefix="1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164" fontId="4" fillId="3" borderId="1" xfId="1" quotePrefix="1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14" fontId="9" fillId="2" borderId="0" xfId="0" applyNumberFormat="1" applyFont="1" applyFill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vertical="center" wrapText="1"/>
    </xf>
    <xf numFmtId="0" fontId="4" fillId="0" borderId="2" xfId="0" applyFont="1" applyBorder="1" applyAlignment="1">
      <alignment horizontal="center"/>
    </xf>
    <xf numFmtId="49" fontId="4" fillId="0" borderId="4" xfId="0" applyNumberFormat="1" applyFont="1" applyBorder="1" applyAlignment="1">
      <alignment horizontal="left" vertical="center"/>
    </xf>
    <xf numFmtId="3" fontId="4" fillId="0" borderId="5" xfId="0" applyNumberFormat="1" applyFont="1" applyBorder="1" applyAlignment="1">
      <alignment vertical="center"/>
    </xf>
    <xf numFmtId="49" fontId="4" fillId="0" borderId="8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horizontal="left" vertical="center"/>
    </xf>
    <xf numFmtId="3" fontId="4" fillId="4" borderId="1" xfId="0" applyNumberFormat="1" applyFont="1" applyFill="1" applyBorder="1" applyAlignment="1">
      <alignment vertical="center"/>
    </xf>
    <xf numFmtId="0" fontId="4" fillId="0" borderId="14" xfId="0" applyFont="1" applyBorder="1" applyAlignment="1">
      <alignment vertical="center"/>
    </xf>
    <xf numFmtId="43" fontId="4" fillId="0" borderId="0" xfId="1" applyFont="1" applyAlignment="1">
      <alignment vertical="center"/>
    </xf>
    <xf numFmtId="0" fontId="12" fillId="2" borderId="0" xfId="0" applyFont="1" applyFill="1" applyAlignment="1">
      <alignment vertical="center" wrapText="1"/>
    </xf>
    <xf numFmtId="0" fontId="13" fillId="2" borderId="0" xfId="0" applyFont="1" applyFill="1" applyAlignment="1" applyProtection="1">
      <alignment horizontal="center" vertical="center" wrapText="1"/>
      <protection locked="0"/>
    </xf>
    <xf numFmtId="3" fontId="4" fillId="0" borderId="15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43" fontId="4" fillId="0" borderId="1" xfId="1" quotePrefix="1" applyNumberFormat="1" applyFont="1" applyBorder="1" applyAlignment="1">
      <alignment vertical="center"/>
    </xf>
    <xf numFmtId="43" fontId="5" fillId="0" borderId="1" xfId="1" quotePrefix="1" applyNumberFormat="1" applyFont="1" applyBorder="1" applyAlignment="1">
      <alignment vertical="center"/>
    </xf>
    <xf numFmtId="164" fontId="4" fillId="0" borderId="1" xfId="1" quotePrefix="1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164" fontId="5" fillId="0" borderId="1" xfId="1" quotePrefix="1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quotePrefix="1" applyNumberFormat="1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164" fontId="31" fillId="0" borderId="1" xfId="1" quotePrefix="1" applyNumberFormat="1" applyFont="1" applyBorder="1" applyAlignment="1">
      <alignment vertical="center"/>
    </xf>
    <xf numFmtId="164" fontId="31" fillId="3" borderId="1" xfId="1" quotePrefix="1" applyNumberFormat="1" applyFont="1" applyFill="1" applyBorder="1" applyAlignment="1">
      <alignment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vertical="center"/>
    </xf>
    <xf numFmtId="49" fontId="31" fillId="0" borderId="1" xfId="0" applyNumberFormat="1" applyFont="1" applyBorder="1" applyAlignment="1">
      <alignment horizontal="left" vertical="center"/>
    </xf>
    <xf numFmtId="49" fontId="32" fillId="0" borderId="1" xfId="0" applyNumberFormat="1" applyFont="1" applyBorder="1" applyAlignment="1">
      <alignment horizontal="left" vertical="center"/>
    </xf>
    <xf numFmtId="164" fontId="14" fillId="0" borderId="1" xfId="1" quotePrefix="1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5" fontId="31" fillId="3" borderId="1" xfId="0" quotePrefix="1" applyNumberFormat="1" applyFont="1" applyFill="1" applyBorder="1" applyAlignment="1">
      <alignment vertical="center"/>
    </xf>
    <xf numFmtId="3" fontId="31" fillId="0" borderId="13" xfId="0" applyNumberFormat="1" applyFont="1" applyFill="1" applyBorder="1" applyAlignment="1">
      <alignment vertical="center"/>
    </xf>
    <xf numFmtId="0" fontId="34" fillId="0" borderId="0" xfId="0" applyFont="1" applyAlignment="1">
      <alignment vertical="center"/>
    </xf>
    <xf numFmtId="164" fontId="31" fillId="36" borderId="1" xfId="1" applyNumberFormat="1" applyFont="1" applyFill="1" applyBorder="1" applyAlignment="1">
      <alignment vertical="center"/>
    </xf>
    <xf numFmtId="3" fontId="31" fillId="0" borderId="9" xfId="0" applyNumberFormat="1" applyFont="1" applyFill="1" applyBorder="1" applyAlignment="1">
      <alignment vertical="center"/>
    </xf>
    <xf numFmtId="164" fontId="31" fillId="36" borderId="1" xfId="1" quotePrefix="1" applyNumberFormat="1" applyFont="1" applyFill="1" applyBorder="1" applyAlignment="1">
      <alignment vertical="center"/>
    </xf>
    <xf numFmtId="3" fontId="31" fillId="0" borderId="12" xfId="0" applyNumberFormat="1" applyFont="1" applyBorder="1" applyAlignment="1">
      <alignment vertical="center"/>
    </xf>
    <xf numFmtId="3" fontId="31" fillId="0" borderId="15" xfId="0" applyNumberFormat="1" applyFont="1" applyBorder="1" applyAlignment="1">
      <alignment vertical="center"/>
    </xf>
    <xf numFmtId="3" fontId="31" fillId="4" borderId="1" xfId="0" applyNumberFormat="1" applyFont="1" applyFill="1" applyBorder="1" applyAlignment="1">
      <alignment vertical="center"/>
    </xf>
    <xf numFmtId="3" fontId="31" fillId="0" borderId="1" xfId="0" applyNumberFormat="1" applyFont="1" applyBorder="1" applyAlignment="1">
      <alignment vertical="center"/>
    </xf>
    <xf numFmtId="3" fontId="31" fillId="0" borderId="16" xfId="0" applyNumberFormat="1" applyFont="1" applyFill="1" applyBorder="1" applyAlignment="1">
      <alignment vertical="center"/>
    </xf>
    <xf numFmtId="164" fontId="31" fillId="0" borderId="1" xfId="1" quotePrefix="1" applyNumberFormat="1" applyFont="1" applyFill="1" applyBorder="1" applyAlignment="1">
      <alignment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Comma 2" xfId="43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/>
    <cellStyle name="Note 2" xfId="44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99"/>
      <color rgb="FFFF6633"/>
      <color rgb="FFE9E9E9"/>
      <color rgb="FFFFFFCC"/>
      <color rgb="FFFFCCFF"/>
      <color rgb="FFFBF8FF"/>
      <color rgb="FFEEDD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L36"/>
  <sheetViews>
    <sheetView showGridLines="0" topLeftCell="A7" zoomScale="90" zoomScaleNormal="90" workbookViewId="0">
      <selection activeCell="B23" sqref="B23"/>
    </sheetView>
  </sheetViews>
  <sheetFormatPr defaultRowHeight="15.75"/>
  <cols>
    <col min="1" max="1" width="6" style="3" customWidth="1"/>
    <col min="2" max="2" width="26" style="3" bestFit="1" customWidth="1"/>
    <col min="3" max="5" width="20.85546875" style="3" customWidth="1"/>
    <col min="6" max="7" width="6" style="3" customWidth="1"/>
    <col min="8" max="8" width="26.28515625" style="3" customWidth="1"/>
    <col min="9" max="11" width="18.28515625" style="3" customWidth="1"/>
    <col min="12" max="16384" width="9.140625" style="3"/>
  </cols>
  <sheetData>
    <row r="1" spans="1:12" ht="6.75" customHeight="1">
      <c r="K1" s="12"/>
    </row>
    <row r="2" spans="1:12">
      <c r="B2" s="4" t="s">
        <v>9</v>
      </c>
      <c r="H2" s="4" t="s">
        <v>13</v>
      </c>
      <c r="K2" s="12"/>
      <c r="L2" s="12"/>
    </row>
    <row r="3" spans="1:12" ht="17.25" customHeight="1">
      <c r="B3" s="5"/>
      <c r="C3" s="49" t="s">
        <v>6</v>
      </c>
      <c r="D3" s="49"/>
      <c r="E3" s="49"/>
      <c r="H3" s="5"/>
      <c r="I3" s="49" t="s">
        <v>6</v>
      </c>
      <c r="J3" s="49"/>
      <c r="K3" s="49"/>
    </row>
    <row r="4" spans="1:12" s="1" customFormat="1" ht="31.5">
      <c r="A4" s="3"/>
      <c r="B4" s="2" t="s">
        <v>4</v>
      </c>
      <c r="C4" s="2" t="s">
        <v>5</v>
      </c>
      <c r="D4" s="2" t="s">
        <v>7</v>
      </c>
      <c r="E4" s="2" t="s">
        <v>8</v>
      </c>
      <c r="G4" s="3"/>
      <c r="H4" s="2" t="s">
        <v>4</v>
      </c>
      <c r="I4" s="2" t="s">
        <v>5</v>
      </c>
      <c r="J4" s="2" t="s">
        <v>7</v>
      </c>
      <c r="K4" s="2" t="s">
        <v>8</v>
      </c>
    </row>
    <row r="5" spans="1:12" ht="23.25" customHeight="1">
      <c r="B5" s="6" t="s">
        <v>0</v>
      </c>
      <c r="C5" s="34">
        <v>375</v>
      </c>
      <c r="D5" s="34">
        <v>418</v>
      </c>
      <c r="E5" s="34">
        <v>432</v>
      </c>
      <c r="F5" s="35"/>
      <c r="G5" s="35"/>
      <c r="H5" s="36" t="s">
        <v>0</v>
      </c>
      <c r="I5" s="34">
        <v>1873</v>
      </c>
      <c r="J5" s="34">
        <v>1979</v>
      </c>
      <c r="K5" s="34">
        <v>2063</v>
      </c>
    </row>
    <row r="6" spans="1:12" ht="23.25" customHeight="1">
      <c r="B6" s="6" t="s">
        <v>1</v>
      </c>
      <c r="C6" s="34">
        <v>517</v>
      </c>
      <c r="D6" s="34">
        <v>492</v>
      </c>
      <c r="E6" s="34">
        <v>496</v>
      </c>
      <c r="F6" s="35"/>
      <c r="G6" s="35"/>
      <c r="H6" s="36" t="s">
        <v>1</v>
      </c>
      <c r="I6" s="34">
        <v>1701</v>
      </c>
      <c r="J6" s="34">
        <v>1758</v>
      </c>
      <c r="K6" s="34">
        <v>1767</v>
      </c>
    </row>
    <row r="7" spans="1:12" ht="23.25" customHeight="1">
      <c r="B7" s="6" t="s">
        <v>2</v>
      </c>
      <c r="C7" s="34">
        <v>159</v>
      </c>
      <c r="D7" s="34">
        <v>134</v>
      </c>
      <c r="E7" s="34">
        <v>137</v>
      </c>
      <c r="F7" s="35"/>
      <c r="G7" s="35"/>
      <c r="H7" s="36" t="s">
        <v>2</v>
      </c>
      <c r="I7" s="34">
        <v>653</v>
      </c>
      <c r="J7" s="34">
        <v>651</v>
      </c>
      <c r="K7" s="34">
        <v>665</v>
      </c>
    </row>
    <row r="8" spans="1:12" ht="23.25" customHeight="1">
      <c r="B8" s="6" t="s">
        <v>3</v>
      </c>
      <c r="C8" s="34">
        <v>22</v>
      </c>
      <c r="D8" s="34">
        <v>19</v>
      </c>
      <c r="E8" s="34"/>
      <c r="F8" s="35"/>
      <c r="G8" s="35"/>
      <c r="H8" s="36" t="s">
        <v>3</v>
      </c>
      <c r="I8" s="34">
        <v>120</v>
      </c>
      <c r="J8" s="34">
        <v>121</v>
      </c>
      <c r="K8" s="34"/>
    </row>
    <row r="9" spans="1:12" ht="23.25" customHeight="1">
      <c r="B9" s="6" t="s">
        <v>14</v>
      </c>
      <c r="C9" s="76">
        <v>56</v>
      </c>
      <c r="D9" s="76">
        <v>31</v>
      </c>
      <c r="E9" s="76">
        <v>57</v>
      </c>
      <c r="F9" s="35"/>
      <c r="G9" s="35"/>
      <c r="H9" s="36" t="s">
        <v>14</v>
      </c>
      <c r="I9" s="76">
        <v>57</v>
      </c>
      <c r="J9" s="76">
        <v>58</v>
      </c>
      <c r="K9" s="76">
        <v>194</v>
      </c>
    </row>
    <row r="10" spans="1:12" ht="23.25" customHeight="1">
      <c r="B10" s="10" t="s">
        <v>11</v>
      </c>
      <c r="C10" s="37">
        <v>1004</v>
      </c>
      <c r="D10" s="37">
        <v>1087</v>
      </c>
      <c r="E10" s="37">
        <v>1090</v>
      </c>
      <c r="F10" s="35"/>
      <c r="G10" s="35"/>
      <c r="H10" s="38" t="s">
        <v>11</v>
      </c>
      <c r="I10" s="37">
        <v>4377</v>
      </c>
      <c r="J10" s="37">
        <v>4545</v>
      </c>
      <c r="K10" s="37">
        <v>4536</v>
      </c>
    </row>
    <row r="11" spans="1:12">
      <c r="C11" s="35"/>
      <c r="D11" s="35"/>
      <c r="E11" s="35"/>
      <c r="F11" s="35"/>
      <c r="G11" s="35"/>
      <c r="H11" s="35"/>
      <c r="I11" s="35"/>
      <c r="J11" s="35"/>
      <c r="K11" s="35"/>
    </row>
    <row r="12" spans="1:12">
      <c r="B12" s="4" t="s">
        <v>10</v>
      </c>
      <c r="C12" s="35"/>
      <c r="D12" s="35"/>
      <c r="E12" s="35"/>
      <c r="F12" s="35"/>
      <c r="G12" s="35"/>
      <c r="H12" s="39" t="s">
        <v>12</v>
      </c>
      <c r="I12" s="35"/>
      <c r="J12" s="35"/>
      <c r="K12" s="40"/>
      <c r="L12" s="12"/>
    </row>
    <row r="13" spans="1:12" ht="17.25" customHeight="1">
      <c r="B13" s="5"/>
      <c r="C13" s="50" t="s">
        <v>6</v>
      </c>
      <c r="D13" s="50"/>
      <c r="E13" s="50"/>
      <c r="F13" s="35"/>
      <c r="G13" s="35"/>
      <c r="H13" s="41"/>
      <c r="I13" s="50" t="s">
        <v>6</v>
      </c>
      <c r="J13" s="50"/>
      <c r="K13" s="50"/>
    </row>
    <row r="14" spans="1:12" ht="31.5">
      <c r="B14" s="2" t="s">
        <v>4</v>
      </c>
      <c r="C14" s="42" t="s">
        <v>5</v>
      </c>
      <c r="D14" s="42" t="s">
        <v>7</v>
      </c>
      <c r="E14" s="42" t="s">
        <v>8</v>
      </c>
      <c r="F14" s="35"/>
      <c r="G14" s="35"/>
      <c r="H14" s="42" t="s">
        <v>4</v>
      </c>
      <c r="I14" s="42" t="s">
        <v>5</v>
      </c>
      <c r="J14" s="42" t="s">
        <v>7</v>
      </c>
      <c r="K14" s="42" t="s">
        <v>8</v>
      </c>
    </row>
    <row r="15" spans="1:12" ht="23.25" customHeight="1">
      <c r="B15" s="6" t="s">
        <v>0</v>
      </c>
      <c r="C15" s="34">
        <v>31471.78</v>
      </c>
      <c r="D15" s="34">
        <v>65504.41</v>
      </c>
      <c r="E15" s="34">
        <v>71753.5</v>
      </c>
      <c r="F15" s="35"/>
      <c r="G15" s="35"/>
      <c r="H15" s="36" t="s">
        <v>0</v>
      </c>
      <c r="I15" s="34">
        <v>9144759.0299999993</v>
      </c>
      <c r="J15" s="34">
        <v>11400819.640000001</v>
      </c>
      <c r="K15" s="34">
        <v>13337681.369999999</v>
      </c>
    </row>
    <row r="16" spans="1:12" ht="23.25" customHeight="1">
      <c r="B16" s="6" t="s">
        <v>1</v>
      </c>
      <c r="C16" s="34">
        <v>315260.33</v>
      </c>
      <c r="D16" s="34">
        <v>284282.95</v>
      </c>
      <c r="E16" s="34">
        <v>266469.09000000003</v>
      </c>
      <c r="F16" s="35"/>
      <c r="G16" s="35"/>
      <c r="H16" s="36" t="s">
        <v>1</v>
      </c>
      <c r="I16" s="34">
        <v>17621774.539999999</v>
      </c>
      <c r="J16" s="34">
        <v>21467948</v>
      </c>
      <c r="K16" s="34">
        <v>25043123.890000001</v>
      </c>
    </row>
    <row r="17" spans="2:11" ht="23.25" customHeight="1">
      <c r="B17" s="6" t="s">
        <v>2</v>
      </c>
      <c r="C17" s="34">
        <v>224044</v>
      </c>
      <c r="D17" s="34">
        <v>183704</v>
      </c>
      <c r="E17" s="34">
        <v>175224</v>
      </c>
      <c r="F17" s="35"/>
      <c r="G17" s="35"/>
      <c r="H17" s="36" t="s">
        <v>2</v>
      </c>
      <c r="I17" s="34">
        <v>21391146</v>
      </c>
      <c r="J17" s="34">
        <v>24181360</v>
      </c>
      <c r="K17" s="34">
        <v>27838983</v>
      </c>
    </row>
    <row r="18" spans="2:11" ht="23.25" customHeight="1">
      <c r="B18" s="6" t="s">
        <v>3</v>
      </c>
      <c r="C18" s="34">
        <v>53528.41</v>
      </c>
      <c r="D18" s="34">
        <v>71857.789999999994</v>
      </c>
      <c r="E18" s="43"/>
      <c r="F18" s="35"/>
      <c r="G18" s="35"/>
      <c r="H18" s="36" t="s">
        <v>3</v>
      </c>
      <c r="I18" s="34">
        <v>13509999.960000001</v>
      </c>
      <c r="J18" s="34">
        <v>15495450.380000001</v>
      </c>
      <c r="K18" s="43"/>
    </row>
    <row r="19" spans="2:11" ht="23.25" customHeight="1">
      <c r="B19" s="6" t="s">
        <v>14</v>
      </c>
      <c r="C19" s="76">
        <v>316779.03000000003</v>
      </c>
      <c r="D19" s="76">
        <v>278700.25</v>
      </c>
      <c r="E19" s="76">
        <v>632629.29</v>
      </c>
      <c r="F19" s="35"/>
      <c r="G19" s="35"/>
      <c r="H19" s="36" t="s">
        <v>14</v>
      </c>
      <c r="I19" s="76">
        <v>7679916.8399999999</v>
      </c>
      <c r="J19" s="76">
        <v>8693623.0099999998</v>
      </c>
      <c r="K19" s="76">
        <v>27045059.73</v>
      </c>
    </row>
    <row r="20" spans="2:11" ht="23.25" customHeight="1">
      <c r="B20" s="10" t="s">
        <v>11</v>
      </c>
      <c r="C20" s="9">
        <f>SUM(C15:C19)</f>
        <v>941083.55</v>
      </c>
      <c r="D20" s="9">
        <f>SUM(D15:D19)</f>
        <v>884049.4</v>
      </c>
      <c r="E20" s="9">
        <f>SUM(E15:E19)</f>
        <v>1146075.8800000001</v>
      </c>
      <c r="H20" s="10" t="s">
        <v>11</v>
      </c>
      <c r="I20" s="9">
        <f>SUM(I15:I19)</f>
        <v>69347596.370000005</v>
      </c>
      <c r="J20" s="9">
        <f>SUM(J15:J19)</f>
        <v>81239201.030000001</v>
      </c>
      <c r="K20" s="9">
        <f>SUM(K15:K19)</f>
        <v>93264847.989999995</v>
      </c>
    </row>
    <row r="23" spans="2:11">
      <c r="B23" s="67" t="s">
        <v>32</v>
      </c>
    </row>
    <row r="25" spans="2:11">
      <c r="C25" s="48"/>
      <c r="D25" s="48"/>
      <c r="E25" s="48"/>
    </row>
    <row r="26" spans="2:11">
      <c r="B26" s="13"/>
      <c r="C26" s="14"/>
      <c r="D26" s="14"/>
      <c r="E26" s="14"/>
    </row>
    <row r="27" spans="2:11">
      <c r="B27" s="13"/>
      <c r="C27" s="14"/>
      <c r="D27" s="14"/>
      <c r="E27" s="14"/>
    </row>
    <row r="28" spans="2:11">
      <c r="B28" s="13"/>
      <c r="C28" s="14"/>
      <c r="D28" s="14"/>
      <c r="E28" s="14"/>
    </row>
    <row r="29" spans="2:11">
      <c r="B29" s="13"/>
      <c r="C29" s="14"/>
      <c r="D29" s="14"/>
      <c r="E29" s="14"/>
    </row>
    <row r="30" spans="2:11">
      <c r="B30" s="28"/>
      <c r="C30" s="29"/>
      <c r="D30" s="29"/>
      <c r="E30" s="29"/>
    </row>
    <row r="32" spans="2:11">
      <c r="B32" s="17"/>
      <c r="C32" s="15"/>
      <c r="D32" s="15"/>
      <c r="E32" s="15"/>
    </row>
    <row r="33" spans="2:5">
      <c r="B33" s="13"/>
      <c r="C33" s="16"/>
      <c r="D33" s="16"/>
      <c r="E33" s="16"/>
    </row>
    <row r="34" spans="2:5">
      <c r="B34" s="13"/>
      <c r="C34" s="16"/>
      <c r="D34" s="16"/>
      <c r="E34" s="16"/>
    </row>
    <row r="35" spans="2:5">
      <c r="B35" s="13"/>
      <c r="C35" s="14"/>
    </row>
    <row r="36" spans="2:5">
      <c r="B36" s="18"/>
      <c r="C36" s="14"/>
      <c r="D36" s="14"/>
      <c r="E36" s="14"/>
    </row>
  </sheetData>
  <mergeCells count="4">
    <mergeCell ref="C3:E3"/>
    <mergeCell ref="C13:E13"/>
    <mergeCell ref="I3:K3"/>
    <mergeCell ref="I13: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B1:P39"/>
  <sheetViews>
    <sheetView showGridLines="0" zoomScale="90" zoomScaleNormal="90" workbookViewId="0">
      <selection activeCell="C19" sqref="C19"/>
    </sheetView>
  </sheetViews>
  <sheetFormatPr defaultRowHeight="15.75"/>
  <cols>
    <col min="1" max="1" width="9.140625" style="3"/>
    <col min="2" max="2" width="6" style="3" customWidth="1"/>
    <col min="3" max="3" width="26" style="3" bestFit="1" customWidth="1"/>
    <col min="4" max="5" width="10.42578125" style="3" bestFit="1" customWidth="1"/>
    <col min="6" max="6" width="9.140625" style="3" customWidth="1"/>
    <col min="7" max="16" width="7.85546875" style="3" customWidth="1"/>
    <col min="17" max="16384" width="9.140625" style="3"/>
  </cols>
  <sheetData>
    <row r="1" spans="2:16"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  <c r="M1" s="3">
        <v>1</v>
      </c>
      <c r="N1" s="3">
        <v>2</v>
      </c>
      <c r="O1" s="3">
        <v>3</v>
      </c>
    </row>
    <row r="2" spans="2:16">
      <c r="C2" s="4" t="s">
        <v>16</v>
      </c>
    </row>
    <row r="3" spans="2:16" ht="16.5" thickBot="1">
      <c r="D3" s="19" t="s">
        <v>17</v>
      </c>
      <c r="E3" s="19" t="s">
        <v>18</v>
      </c>
      <c r="F3" s="19" t="s">
        <v>19</v>
      </c>
      <c r="G3" s="19" t="s">
        <v>20</v>
      </c>
      <c r="H3" s="19" t="s">
        <v>21</v>
      </c>
      <c r="I3" s="19" t="s">
        <v>22</v>
      </c>
      <c r="J3" s="19" t="s">
        <v>23</v>
      </c>
      <c r="K3" s="19" t="s">
        <v>24</v>
      </c>
      <c r="L3" s="19" t="s">
        <v>25</v>
      </c>
      <c r="M3" s="19" t="s">
        <v>26</v>
      </c>
      <c r="N3" s="19" t="s">
        <v>27</v>
      </c>
      <c r="O3" s="19" t="s">
        <v>28</v>
      </c>
      <c r="P3" s="19" t="s">
        <v>11</v>
      </c>
    </row>
    <row r="4" spans="2:16" ht="18" customHeight="1">
      <c r="B4" s="51" t="s">
        <v>5</v>
      </c>
      <c r="C4" s="20" t="s">
        <v>0</v>
      </c>
      <c r="D4" s="30">
        <v>258</v>
      </c>
      <c r="E4" s="30">
        <v>289</v>
      </c>
      <c r="F4" s="30">
        <v>304</v>
      </c>
      <c r="G4" s="30">
        <v>313</v>
      </c>
      <c r="H4" s="30">
        <v>327</v>
      </c>
      <c r="I4" s="30">
        <v>336</v>
      </c>
      <c r="J4" s="30">
        <v>274</v>
      </c>
      <c r="K4" s="30">
        <v>288</v>
      </c>
      <c r="L4" s="30">
        <v>312</v>
      </c>
      <c r="M4" s="30">
        <v>285</v>
      </c>
      <c r="N4" s="30">
        <v>265</v>
      </c>
      <c r="O4" s="30">
        <v>270</v>
      </c>
      <c r="P4" s="47">
        <f>SUM(D4:O4)</f>
        <v>3521</v>
      </c>
    </row>
    <row r="5" spans="2:16" ht="18" customHeight="1">
      <c r="B5" s="52"/>
      <c r="C5" s="22" t="s">
        <v>1</v>
      </c>
      <c r="D5" s="23">
        <v>298</v>
      </c>
      <c r="E5" s="23">
        <v>343</v>
      </c>
      <c r="F5" s="23">
        <v>360</v>
      </c>
      <c r="G5" s="23">
        <v>374</v>
      </c>
      <c r="H5" s="23">
        <v>375</v>
      </c>
      <c r="I5" s="23">
        <v>379</v>
      </c>
      <c r="J5" s="23">
        <v>307</v>
      </c>
      <c r="K5" s="23">
        <v>368</v>
      </c>
      <c r="L5" s="23">
        <v>388</v>
      </c>
      <c r="M5" s="23">
        <v>351</v>
      </c>
      <c r="N5" s="23">
        <v>332</v>
      </c>
      <c r="O5" s="23">
        <v>309</v>
      </c>
      <c r="P5" s="45">
        <f>SUM(D5:O5)</f>
        <v>4184</v>
      </c>
    </row>
    <row r="6" spans="2:16" ht="18" customHeight="1">
      <c r="B6" s="52"/>
      <c r="C6" s="22" t="s">
        <v>2</v>
      </c>
      <c r="D6" s="23">
        <v>85</v>
      </c>
      <c r="E6" s="23">
        <v>92</v>
      </c>
      <c r="F6" s="23">
        <v>100</v>
      </c>
      <c r="G6" s="23">
        <v>111</v>
      </c>
      <c r="H6" s="23">
        <v>115</v>
      </c>
      <c r="I6" s="23">
        <v>117</v>
      </c>
      <c r="J6" s="23">
        <v>84</v>
      </c>
      <c r="K6" s="23">
        <v>88</v>
      </c>
      <c r="L6" s="23">
        <v>96</v>
      </c>
      <c r="M6" s="23">
        <v>94</v>
      </c>
      <c r="N6" s="23">
        <v>91</v>
      </c>
      <c r="O6" s="23">
        <v>87</v>
      </c>
      <c r="P6" s="45">
        <f t="shared" ref="P6:P16" si="0">SUM(D6:O6)</f>
        <v>1160</v>
      </c>
    </row>
    <row r="7" spans="2:16" ht="18" customHeight="1">
      <c r="B7" s="52"/>
      <c r="C7" s="22" t="s">
        <v>3</v>
      </c>
      <c r="D7" s="74">
        <v>6</v>
      </c>
      <c r="E7" s="74">
        <v>8</v>
      </c>
      <c r="F7" s="74">
        <v>10</v>
      </c>
      <c r="G7" s="74">
        <v>11</v>
      </c>
      <c r="H7" s="74">
        <v>11</v>
      </c>
      <c r="I7" s="74">
        <v>11</v>
      </c>
      <c r="J7" s="74">
        <v>10</v>
      </c>
      <c r="K7" s="74">
        <v>12</v>
      </c>
      <c r="L7" s="74">
        <v>12</v>
      </c>
      <c r="M7" s="74">
        <v>13</v>
      </c>
      <c r="N7" s="74">
        <v>8</v>
      </c>
      <c r="O7" s="74">
        <v>10</v>
      </c>
      <c r="P7" s="69">
        <f t="shared" si="0"/>
        <v>122</v>
      </c>
    </row>
    <row r="8" spans="2:16" ht="18" customHeight="1" thickBot="1">
      <c r="B8" s="53"/>
      <c r="C8" s="24" t="s">
        <v>14</v>
      </c>
      <c r="D8" s="71">
        <v>24</v>
      </c>
      <c r="E8" s="71">
        <v>24</v>
      </c>
      <c r="F8" s="71">
        <v>26</v>
      </c>
      <c r="G8" s="71">
        <v>27</v>
      </c>
      <c r="H8" s="71">
        <v>27</v>
      </c>
      <c r="I8" s="71">
        <v>28</v>
      </c>
      <c r="J8" s="71">
        <v>25</v>
      </c>
      <c r="K8" s="71">
        <v>24</v>
      </c>
      <c r="L8" s="71">
        <v>26</v>
      </c>
      <c r="M8" s="71">
        <v>23</v>
      </c>
      <c r="N8" s="71">
        <v>25</v>
      </c>
      <c r="O8" s="71">
        <v>29</v>
      </c>
      <c r="P8" s="69">
        <f>SUM(D8:O8)</f>
        <v>308</v>
      </c>
    </row>
    <row r="9" spans="2:16" ht="18" customHeight="1">
      <c r="B9" s="51" t="s">
        <v>7</v>
      </c>
      <c r="C9" s="20" t="s">
        <v>0</v>
      </c>
      <c r="D9" s="72">
        <v>253</v>
      </c>
      <c r="E9" s="72">
        <v>224</v>
      </c>
      <c r="F9" s="72">
        <v>233</v>
      </c>
      <c r="G9" s="72">
        <v>224</v>
      </c>
      <c r="H9" s="72">
        <v>230</v>
      </c>
      <c r="I9" s="72">
        <v>245</v>
      </c>
      <c r="J9" s="72">
        <v>255</v>
      </c>
      <c r="K9" s="72">
        <v>246</v>
      </c>
      <c r="L9" s="72">
        <v>279</v>
      </c>
      <c r="M9" s="72">
        <v>275</v>
      </c>
      <c r="N9" s="72">
        <v>285</v>
      </c>
      <c r="O9" s="72">
        <v>248</v>
      </c>
      <c r="P9" s="75">
        <f t="shared" si="0"/>
        <v>2997</v>
      </c>
    </row>
    <row r="10" spans="2:16" ht="18" customHeight="1">
      <c r="B10" s="52"/>
      <c r="C10" s="22" t="s">
        <v>1</v>
      </c>
      <c r="D10" s="74">
        <v>282</v>
      </c>
      <c r="E10" s="74">
        <v>270</v>
      </c>
      <c r="F10" s="74">
        <v>280</v>
      </c>
      <c r="G10" s="74">
        <v>258</v>
      </c>
      <c r="H10" s="74">
        <v>226</v>
      </c>
      <c r="I10" s="74">
        <v>285</v>
      </c>
      <c r="J10" s="74">
        <v>303</v>
      </c>
      <c r="K10" s="74">
        <v>312</v>
      </c>
      <c r="L10" s="74">
        <v>333</v>
      </c>
      <c r="M10" s="74">
        <v>355</v>
      </c>
      <c r="N10" s="74">
        <v>370</v>
      </c>
      <c r="O10" s="74">
        <v>310</v>
      </c>
      <c r="P10" s="69">
        <f t="shared" si="0"/>
        <v>3584</v>
      </c>
    </row>
    <row r="11" spans="2:16" ht="18" customHeight="1">
      <c r="B11" s="52"/>
      <c r="C11" s="22" t="s">
        <v>2</v>
      </c>
      <c r="D11" s="74">
        <v>84</v>
      </c>
      <c r="E11" s="74">
        <v>81</v>
      </c>
      <c r="F11" s="74">
        <v>83</v>
      </c>
      <c r="G11" s="74">
        <v>86</v>
      </c>
      <c r="H11" s="74">
        <v>84</v>
      </c>
      <c r="I11" s="74">
        <v>86</v>
      </c>
      <c r="J11" s="74">
        <v>92</v>
      </c>
      <c r="K11" s="74">
        <v>91</v>
      </c>
      <c r="L11" s="74">
        <v>86</v>
      </c>
      <c r="M11" s="74">
        <v>90</v>
      </c>
      <c r="N11" s="74">
        <v>89</v>
      </c>
      <c r="O11" s="74">
        <v>73</v>
      </c>
      <c r="P11" s="69">
        <f t="shared" si="0"/>
        <v>1025</v>
      </c>
    </row>
    <row r="12" spans="2:16" ht="18" customHeight="1">
      <c r="B12" s="52"/>
      <c r="C12" s="22" t="s">
        <v>3</v>
      </c>
      <c r="D12" s="74">
        <v>7</v>
      </c>
      <c r="E12" s="74">
        <v>9</v>
      </c>
      <c r="F12" s="74">
        <v>6</v>
      </c>
      <c r="G12" s="74">
        <v>8</v>
      </c>
      <c r="H12" s="74">
        <v>6</v>
      </c>
      <c r="I12" s="74">
        <v>11</v>
      </c>
      <c r="J12" s="74">
        <v>11</v>
      </c>
      <c r="K12" s="74">
        <v>11</v>
      </c>
      <c r="L12" s="74">
        <v>10</v>
      </c>
      <c r="M12" s="74">
        <v>9</v>
      </c>
      <c r="N12" s="74">
        <v>13</v>
      </c>
      <c r="O12" s="74">
        <v>9</v>
      </c>
      <c r="P12" s="69">
        <f t="shared" si="0"/>
        <v>110</v>
      </c>
    </row>
    <row r="13" spans="2:16" ht="18" customHeight="1" thickBot="1">
      <c r="B13" s="53"/>
      <c r="C13" s="24" t="s">
        <v>14</v>
      </c>
      <c r="D13" s="71">
        <v>25</v>
      </c>
      <c r="E13" s="71">
        <v>24</v>
      </c>
      <c r="F13" s="71">
        <v>27</v>
      </c>
      <c r="G13" s="71">
        <v>25</v>
      </c>
      <c r="H13" s="71">
        <v>25</v>
      </c>
      <c r="I13" s="71">
        <v>26</v>
      </c>
      <c r="J13" s="71">
        <v>24</v>
      </c>
      <c r="K13" s="71">
        <v>24</v>
      </c>
      <c r="L13" s="71">
        <v>24</v>
      </c>
      <c r="M13" s="71">
        <v>25</v>
      </c>
      <c r="N13" s="71">
        <v>25</v>
      </c>
      <c r="O13" s="71">
        <v>26</v>
      </c>
      <c r="P13" s="69">
        <f t="shared" si="0"/>
        <v>300</v>
      </c>
    </row>
    <row r="14" spans="2:16" ht="18" customHeight="1">
      <c r="B14" s="51" t="s">
        <v>15</v>
      </c>
      <c r="C14" s="20" t="s">
        <v>0</v>
      </c>
      <c r="D14" s="72">
        <v>269</v>
      </c>
      <c r="E14" s="72">
        <v>268</v>
      </c>
      <c r="F14" s="72">
        <v>254</v>
      </c>
      <c r="G14" s="72">
        <v>243</v>
      </c>
      <c r="H14" s="72">
        <v>229</v>
      </c>
      <c r="I14" s="72">
        <v>251</v>
      </c>
      <c r="J14" s="72">
        <v>255</v>
      </c>
      <c r="K14" s="72">
        <v>275</v>
      </c>
      <c r="L14" s="72">
        <v>290</v>
      </c>
      <c r="M14" s="72">
        <v>290</v>
      </c>
      <c r="N14" s="72">
        <v>285</v>
      </c>
      <c r="O14" s="72">
        <v>301</v>
      </c>
      <c r="P14" s="75">
        <f t="shared" si="0"/>
        <v>3210</v>
      </c>
    </row>
    <row r="15" spans="2:16" ht="18" customHeight="1">
      <c r="B15" s="52"/>
      <c r="C15" s="22" t="s">
        <v>1</v>
      </c>
      <c r="D15" s="74">
        <v>310</v>
      </c>
      <c r="E15" s="74">
        <v>303</v>
      </c>
      <c r="F15" s="74">
        <v>281</v>
      </c>
      <c r="G15" s="74">
        <v>262</v>
      </c>
      <c r="H15" s="74">
        <v>212</v>
      </c>
      <c r="I15" s="74">
        <v>270</v>
      </c>
      <c r="J15" s="74">
        <v>288</v>
      </c>
      <c r="K15" s="74">
        <v>314</v>
      </c>
      <c r="L15" s="74">
        <v>337</v>
      </c>
      <c r="M15" s="74">
        <v>332</v>
      </c>
      <c r="N15" s="74">
        <v>337</v>
      </c>
      <c r="O15" s="74">
        <v>346</v>
      </c>
      <c r="P15" s="69">
        <f t="shared" si="0"/>
        <v>3592</v>
      </c>
    </row>
    <row r="16" spans="2:16" ht="18" customHeight="1">
      <c r="B16" s="52"/>
      <c r="C16" s="22" t="s">
        <v>2</v>
      </c>
      <c r="D16" s="74">
        <v>79</v>
      </c>
      <c r="E16" s="74">
        <v>84</v>
      </c>
      <c r="F16" s="74">
        <v>79</v>
      </c>
      <c r="G16" s="74">
        <v>77</v>
      </c>
      <c r="H16" s="74">
        <v>76</v>
      </c>
      <c r="I16" s="74">
        <v>74</v>
      </c>
      <c r="J16" s="74">
        <v>73</v>
      </c>
      <c r="K16" s="74">
        <v>79</v>
      </c>
      <c r="L16" s="74">
        <v>79</v>
      </c>
      <c r="M16" s="74">
        <v>86</v>
      </c>
      <c r="N16" s="74">
        <v>81</v>
      </c>
      <c r="O16" s="74">
        <v>72</v>
      </c>
      <c r="P16" s="69">
        <f t="shared" si="0"/>
        <v>939</v>
      </c>
    </row>
    <row r="17" spans="2:16" ht="18" customHeight="1">
      <c r="B17" s="52"/>
      <c r="C17" s="22" t="s">
        <v>3</v>
      </c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69">
        <v>0</v>
      </c>
    </row>
    <row r="18" spans="2:16" ht="18" customHeight="1" thickBot="1">
      <c r="B18" s="53"/>
      <c r="C18" s="24" t="s">
        <v>14</v>
      </c>
      <c r="D18" s="71">
        <v>31</v>
      </c>
      <c r="E18" s="71">
        <v>37</v>
      </c>
      <c r="F18" s="71">
        <v>35</v>
      </c>
      <c r="G18" s="71">
        <v>33</v>
      </c>
      <c r="H18" s="71">
        <v>38</v>
      </c>
      <c r="I18" s="71">
        <v>33</v>
      </c>
      <c r="J18" s="71">
        <v>40</v>
      </c>
      <c r="K18" s="71">
        <v>38</v>
      </c>
      <c r="L18" s="71">
        <v>39</v>
      </c>
      <c r="M18" s="71">
        <v>42</v>
      </c>
      <c r="N18" s="71">
        <v>42</v>
      </c>
      <c r="O18" s="71">
        <v>40</v>
      </c>
      <c r="P18" s="66">
        <f>SUM(D18:O18)</f>
        <v>448</v>
      </c>
    </row>
    <row r="19" spans="2:16">
      <c r="C19" s="67"/>
    </row>
    <row r="21" spans="2:16">
      <c r="C21" s="4" t="s">
        <v>29</v>
      </c>
    </row>
    <row r="22" spans="2:16">
      <c r="C22" s="26"/>
      <c r="D22" s="49" t="s">
        <v>6</v>
      </c>
      <c r="E22" s="49"/>
      <c r="F22" s="49"/>
    </row>
    <row r="23" spans="2:16">
      <c r="C23" s="2" t="s">
        <v>4</v>
      </c>
      <c r="D23" s="2" t="s">
        <v>5</v>
      </c>
      <c r="E23" s="2" t="s">
        <v>7</v>
      </c>
      <c r="F23" s="2" t="s">
        <v>15</v>
      </c>
      <c r="G23" s="1"/>
    </row>
    <row r="24" spans="2:16">
      <c r="C24" s="6" t="s">
        <v>0</v>
      </c>
      <c r="D24" s="7">
        <f>P4</f>
        <v>3521</v>
      </c>
      <c r="E24" s="7">
        <f>P9</f>
        <v>2997</v>
      </c>
      <c r="F24" s="7">
        <f>P14</f>
        <v>3210</v>
      </c>
    </row>
    <row r="25" spans="2:16">
      <c r="C25" s="6" t="s">
        <v>1</v>
      </c>
      <c r="D25" s="7">
        <f>P5</f>
        <v>4184</v>
      </c>
      <c r="E25" s="7">
        <f>P10</f>
        <v>3584</v>
      </c>
      <c r="F25" s="7">
        <f>P15</f>
        <v>3592</v>
      </c>
    </row>
    <row r="26" spans="2:16">
      <c r="C26" s="6" t="s">
        <v>2</v>
      </c>
      <c r="D26" s="7">
        <f>P6</f>
        <v>1160</v>
      </c>
      <c r="E26" s="7">
        <f>P11</f>
        <v>1025</v>
      </c>
      <c r="F26" s="7">
        <f>P16</f>
        <v>939</v>
      </c>
    </row>
    <row r="27" spans="2:16">
      <c r="C27" s="6" t="s">
        <v>3</v>
      </c>
      <c r="D27" s="7">
        <f>P7</f>
        <v>122</v>
      </c>
      <c r="E27" s="7">
        <f>P12</f>
        <v>110</v>
      </c>
      <c r="F27" s="11">
        <f>P17</f>
        <v>0</v>
      </c>
    </row>
    <row r="28" spans="2:16">
      <c r="C28" s="6" t="s">
        <v>14</v>
      </c>
      <c r="D28" s="7">
        <f>P8</f>
        <v>308</v>
      </c>
      <c r="E28" s="7">
        <f>P13</f>
        <v>300</v>
      </c>
      <c r="F28" s="7">
        <f>P18</f>
        <v>448</v>
      </c>
    </row>
    <row r="29" spans="2:16">
      <c r="C29" s="10" t="s">
        <v>11</v>
      </c>
      <c r="D29" s="8">
        <f>SUM(D24:D28)</f>
        <v>9295</v>
      </c>
      <c r="E29" s="8">
        <f>SUM(E24:E28)</f>
        <v>8016</v>
      </c>
      <c r="F29" s="8">
        <f>SUM(F24:F28)</f>
        <v>8189</v>
      </c>
    </row>
    <row r="31" spans="2:16">
      <c r="C31" s="4" t="s">
        <v>30</v>
      </c>
    </row>
    <row r="32" spans="2:16">
      <c r="C32" s="26"/>
      <c r="D32" s="49" t="s">
        <v>6</v>
      </c>
      <c r="E32" s="49"/>
      <c r="F32" s="49"/>
    </row>
    <row r="33" spans="3:6">
      <c r="C33" s="2" t="s">
        <v>4</v>
      </c>
      <c r="D33" s="2" t="s">
        <v>5</v>
      </c>
      <c r="E33" s="2" t="s">
        <v>7</v>
      </c>
      <c r="F33" s="2" t="s">
        <v>15</v>
      </c>
    </row>
    <row r="34" spans="3:6">
      <c r="C34" s="6" t="s">
        <v>0</v>
      </c>
      <c r="D34" s="32">
        <f>D24/'SPM Customer No'!C5</f>
        <v>9.3893333333333331</v>
      </c>
      <c r="E34" s="32">
        <f>E24/'SPM Customer No'!D5</f>
        <v>7.1698564593301439</v>
      </c>
      <c r="F34" s="32">
        <f>F24/'SPM Customer No'!E5</f>
        <v>7.4305555555555554</v>
      </c>
    </row>
    <row r="35" spans="3:6">
      <c r="C35" s="6" t="s">
        <v>1</v>
      </c>
      <c r="D35" s="32">
        <f>D25/'SPM Customer No'!C6</f>
        <v>8.0928433268858804</v>
      </c>
      <c r="E35" s="32">
        <f>E25/'SPM Customer No'!D6</f>
        <v>7.2845528455284549</v>
      </c>
      <c r="F35" s="32">
        <f>F25/'SPM Customer No'!E6</f>
        <v>7.241935483870968</v>
      </c>
    </row>
    <row r="36" spans="3:6">
      <c r="C36" s="6" t="s">
        <v>2</v>
      </c>
      <c r="D36" s="32">
        <f>D26/'SPM Customer No'!C7</f>
        <v>7.2955974842767297</v>
      </c>
      <c r="E36" s="32">
        <f>E26/'SPM Customer No'!D7</f>
        <v>7.6492537313432836</v>
      </c>
      <c r="F36" s="32">
        <f>F26/'SPM Customer No'!E7</f>
        <v>6.8540145985401457</v>
      </c>
    </row>
    <row r="37" spans="3:6">
      <c r="C37" s="6" t="s">
        <v>3</v>
      </c>
      <c r="D37" s="32">
        <f>D27/'SPM Customer No'!C8</f>
        <v>5.5454545454545459</v>
      </c>
      <c r="E37" s="32">
        <f>E27/'SPM Customer No'!D8</f>
        <v>5.7894736842105265</v>
      </c>
      <c r="F37" s="11"/>
    </row>
    <row r="38" spans="3:6">
      <c r="C38" s="6" t="s">
        <v>14</v>
      </c>
      <c r="D38" s="32">
        <f>D28/'SPM Customer No'!C9</f>
        <v>5.5</v>
      </c>
      <c r="E38" s="32">
        <f>E28/'SPM Customer No'!D9</f>
        <v>9.67741935483871</v>
      </c>
      <c r="F38" s="32">
        <f>F28/'SPM Customer No'!E9</f>
        <v>7.8596491228070171</v>
      </c>
    </row>
    <row r="39" spans="3:6">
      <c r="C39" s="10" t="s">
        <v>11</v>
      </c>
      <c r="D39" s="33">
        <f>SUM(D34:D38)</f>
        <v>35.82322868995049</v>
      </c>
      <c r="E39" s="33">
        <f>SUM(E34:E38)</f>
        <v>37.570556075251119</v>
      </c>
      <c r="F39" s="33">
        <f>SUM(F34:F38)</f>
        <v>29.386154760773685</v>
      </c>
    </row>
  </sheetData>
  <mergeCells count="5">
    <mergeCell ref="B4:B8"/>
    <mergeCell ref="B9:B13"/>
    <mergeCell ref="B14:B18"/>
    <mergeCell ref="D22:F22"/>
    <mergeCell ref="D32:F3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99"/>
  </sheetPr>
  <dimension ref="A1:P37"/>
  <sheetViews>
    <sheetView showGridLines="0" tabSelected="1" topLeftCell="A7" zoomScale="90" zoomScaleNormal="90" workbookViewId="0">
      <selection activeCell="B26" sqref="B26"/>
    </sheetView>
  </sheetViews>
  <sheetFormatPr defaultRowHeight="15.75"/>
  <cols>
    <col min="1" max="1" width="9" style="3" bestFit="1" customWidth="1"/>
    <col min="2" max="2" width="26" style="3" bestFit="1" customWidth="1"/>
    <col min="3" max="5" width="20.85546875" style="3" customWidth="1"/>
    <col min="6" max="6" width="6" style="3" customWidth="1"/>
    <col min="7" max="7" width="9" style="3" bestFit="1" customWidth="1"/>
    <col min="8" max="8" width="26.28515625" style="3" customWidth="1"/>
    <col min="9" max="11" width="18.28515625" style="3" customWidth="1"/>
    <col min="12" max="13" width="9.140625" style="3"/>
    <col min="14" max="14" width="15.7109375" style="3" bestFit="1" customWidth="1"/>
    <col min="15" max="15" width="9.140625" style="3"/>
    <col min="16" max="16" width="10.42578125" style="3" bestFit="1" customWidth="1"/>
    <col min="17" max="16384" width="9.140625" style="3"/>
  </cols>
  <sheetData>
    <row r="1" spans="1:16" ht="6.75" customHeight="1">
      <c r="K1" s="12"/>
    </row>
    <row r="2" spans="1:16">
      <c r="B2" s="4" t="s">
        <v>9</v>
      </c>
      <c r="H2" s="4" t="s">
        <v>13</v>
      </c>
      <c r="L2" s="12"/>
    </row>
    <row r="3" spans="1:16" ht="17.25" customHeight="1">
      <c r="B3" s="5"/>
      <c r="C3" s="49" t="s">
        <v>6</v>
      </c>
      <c r="D3" s="49"/>
      <c r="E3" s="49"/>
      <c r="H3" s="5"/>
      <c r="I3" s="49" t="s">
        <v>6</v>
      </c>
      <c r="J3" s="49"/>
      <c r="K3" s="49"/>
    </row>
    <row r="4" spans="1:16" s="1" customFormat="1" ht="31.5">
      <c r="A4" s="3"/>
      <c r="B4" s="56" t="s">
        <v>4</v>
      </c>
      <c r="C4" s="56" t="s">
        <v>5</v>
      </c>
      <c r="D4" s="56" t="s">
        <v>7</v>
      </c>
      <c r="E4" s="56" t="s">
        <v>8</v>
      </c>
      <c r="F4" s="57"/>
      <c r="G4" s="58"/>
      <c r="H4" s="56" t="s">
        <v>4</v>
      </c>
      <c r="I4" s="56" t="s">
        <v>5</v>
      </c>
      <c r="J4" s="56" t="s">
        <v>7</v>
      </c>
      <c r="K4" s="56" t="s">
        <v>8</v>
      </c>
    </row>
    <row r="5" spans="1:16" ht="23.25" customHeight="1">
      <c r="B5" s="59" t="s">
        <v>0</v>
      </c>
      <c r="C5" s="54">
        <v>1134</v>
      </c>
      <c r="D5" s="54">
        <v>1010</v>
      </c>
      <c r="E5" s="54">
        <v>1063</v>
      </c>
      <c r="F5" s="58"/>
      <c r="G5" s="58"/>
      <c r="H5" s="59" t="s">
        <v>0</v>
      </c>
      <c r="I5" s="54">
        <v>5448</v>
      </c>
      <c r="J5" s="54">
        <v>5420</v>
      </c>
      <c r="K5" s="54">
        <v>5483</v>
      </c>
      <c r="P5" s="27"/>
    </row>
    <row r="6" spans="1:16" ht="23.25" customHeight="1">
      <c r="B6" s="59" t="s">
        <v>1</v>
      </c>
      <c r="C6" s="70"/>
      <c r="D6" s="70"/>
      <c r="E6" s="70"/>
      <c r="F6" s="58"/>
      <c r="G6" s="58"/>
      <c r="H6" s="59" t="s">
        <v>1</v>
      </c>
      <c r="I6" s="70"/>
      <c r="J6" s="70"/>
      <c r="K6" s="70"/>
      <c r="P6" s="27"/>
    </row>
    <row r="7" spans="1:16" ht="23.25" customHeight="1">
      <c r="B7" s="59" t="s">
        <v>2</v>
      </c>
      <c r="C7" s="54">
        <v>215</v>
      </c>
      <c r="D7" s="54">
        <v>192</v>
      </c>
      <c r="E7" s="54">
        <v>176</v>
      </c>
      <c r="F7" s="58"/>
      <c r="G7" s="58"/>
      <c r="H7" s="59" t="s">
        <v>2</v>
      </c>
      <c r="I7" s="54">
        <v>1095</v>
      </c>
      <c r="J7" s="54">
        <v>1078</v>
      </c>
      <c r="K7" s="54">
        <v>1071</v>
      </c>
      <c r="P7" s="27"/>
    </row>
    <row r="8" spans="1:16" ht="23.25" customHeight="1">
      <c r="B8" s="59" t="s">
        <v>3</v>
      </c>
      <c r="C8" s="70"/>
      <c r="D8" s="68"/>
      <c r="E8" s="55"/>
      <c r="F8" s="58"/>
      <c r="G8" s="58"/>
      <c r="H8" s="59" t="s">
        <v>3</v>
      </c>
      <c r="I8" s="70"/>
      <c r="J8" s="70"/>
      <c r="K8" s="55"/>
      <c r="P8" s="27"/>
    </row>
    <row r="9" spans="1:16" ht="23.25" customHeight="1">
      <c r="B9" s="59" t="s">
        <v>14</v>
      </c>
      <c r="C9" s="54">
        <v>11</v>
      </c>
      <c r="D9" s="54">
        <v>14</v>
      </c>
      <c r="E9" s="54">
        <v>24</v>
      </c>
      <c r="F9" s="58"/>
      <c r="G9" s="58"/>
      <c r="H9" s="59" t="s">
        <v>14</v>
      </c>
      <c r="I9" s="54">
        <v>42</v>
      </c>
      <c r="J9" s="54">
        <v>46</v>
      </c>
      <c r="K9" s="54">
        <v>72</v>
      </c>
    </row>
    <row r="10" spans="1:16" ht="23.25" customHeight="1">
      <c r="B10" s="60" t="s">
        <v>11</v>
      </c>
      <c r="C10" s="61">
        <f>SUM(C5:C9)</f>
        <v>1360</v>
      </c>
      <c r="D10" s="61">
        <f>SUM(D5:D9)</f>
        <v>1216</v>
      </c>
      <c r="E10" s="61">
        <f>SUM(E5:E9)</f>
        <v>1263</v>
      </c>
      <c r="F10" s="58"/>
      <c r="G10" s="58"/>
      <c r="H10" s="60" t="s">
        <v>11</v>
      </c>
      <c r="I10" s="61">
        <f>SUM(I5:I9)</f>
        <v>6585</v>
      </c>
      <c r="J10" s="61">
        <f>SUM(J5:J9)</f>
        <v>6544</v>
      </c>
      <c r="K10" s="61">
        <f>SUM(K5:K9)</f>
        <v>6626</v>
      </c>
    </row>
    <row r="11" spans="1:16"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6">
      <c r="B12" s="62" t="s">
        <v>10</v>
      </c>
      <c r="C12" s="58"/>
      <c r="D12" s="58"/>
      <c r="E12" s="58"/>
      <c r="F12" s="58"/>
      <c r="G12" s="58"/>
      <c r="H12" s="62" t="s">
        <v>12</v>
      </c>
      <c r="I12" s="58"/>
      <c r="J12" s="58"/>
      <c r="K12" s="58"/>
      <c r="L12" s="12"/>
    </row>
    <row r="13" spans="1:16" ht="17.25" customHeight="1">
      <c r="B13" s="63"/>
      <c r="C13" s="64" t="s">
        <v>6</v>
      </c>
      <c r="D13" s="64"/>
      <c r="E13" s="64"/>
      <c r="F13" s="58"/>
      <c r="G13" s="58"/>
      <c r="H13" s="63"/>
      <c r="I13" s="64" t="s">
        <v>6</v>
      </c>
      <c r="J13" s="64"/>
      <c r="K13" s="64"/>
    </row>
    <row r="14" spans="1:16" ht="31.5">
      <c r="B14" s="56" t="s">
        <v>4</v>
      </c>
      <c r="C14" s="56" t="s">
        <v>5</v>
      </c>
      <c r="D14" s="56" t="s">
        <v>7</v>
      </c>
      <c r="E14" s="56" t="s">
        <v>8</v>
      </c>
      <c r="F14" s="58"/>
      <c r="G14" s="58"/>
      <c r="H14" s="56" t="s">
        <v>4</v>
      </c>
      <c r="I14" s="56" t="s">
        <v>5</v>
      </c>
      <c r="J14" s="56" t="s">
        <v>7</v>
      </c>
      <c r="K14" s="56" t="s">
        <v>8</v>
      </c>
    </row>
    <row r="15" spans="1:16" ht="23.25" customHeight="1">
      <c r="B15" s="59" t="s">
        <v>0</v>
      </c>
      <c r="C15" s="54">
        <v>185323</v>
      </c>
      <c r="D15" s="54">
        <v>123498</v>
      </c>
      <c r="E15" s="54">
        <v>139575</v>
      </c>
      <c r="F15" s="58"/>
      <c r="G15" s="58"/>
      <c r="H15" s="59" t="s">
        <v>0</v>
      </c>
      <c r="I15" s="54">
        <v>50690375</v>
      </c>
      <c r="J15" s="54">
        <v>46230008.699999936</v>
      </c>
      <c r="K15" s="54">
        <v>46463508.23999995</v>
      </c>
      <c r="N15" s="27"/>
    </row>
    <row r="16" spans="1:16" ht="23.25" customHeight="1">
      <c r="B16" s="59" t="s">
        <v>1</v>
      </c>
      <c r="C16" s="70"/>
      <c r="D16" s="70"/>
      <c r="E16" s="70"/>
      <c r="F16" s="58"/>
      <c r="G16" s="58"/>
      <c r="H16" s="59" t="s">
        <v>1</v>
      </c>
      <c r="I16" s="70"/>
      <c r="J16" s="70"/>
      <c r="K16" s="70"/>
      <c r="N16" s="27"/>
    </row>
    <row r="17" spans="2:14" ht="23.25" customHeight="1">
      <c r="B17" s="59" t="s">
        <v>2</v>
      </c>
      <c r="C17" s="54">
        <v>381826</v>
      </c>
      <c r="D17" s="54">
        <v>235956.60000000003</v>
      </c>
      <c r="E17" s="54">
        <v>183334.94000000003</v>
      </c>
      <c r="F17" s="58"/>
      <c r="G17" s="58"/>
      <c r="H17" s="59" t="s">
        <v>2</v>
      </c>
      <c r="I17" s="54">
        <v>61950330.630000018</v>
      </c>
      <c r="J17" s="54">
        <v>54731221.75999999</v>
      </c>
      <c r="K17" s="54">
        <v>53475325.789999902</v>
      </c>
      <c r="N17" s="27"/>
    </row>
    <row r="18" spans="2:14" ht="23.25" customHeight="1">
      <c r="B18" s="59" t="s">
        <v>3</v>
      </c>
      <c r="C18" s="70"/>
      <c r="D18" s="70"/>
      <c r="E18" s="65"/>
      <c r="F18" s="58"/>
      <c r="G18" s="58"/>
      <c r="H18" s="59" t="s">
        <v>3</v>
      </c>
      <c r="I18" s="70"/>
      <c r="J18" s="70"/>
      <c r="K18" s="65"/>
      <c r="N18" s="27"/>
    </row>
    <row r="19" spans="2:14" ht="23.25" customHeight="1">
      <c r="B19" s="59" t="s">
        <v>14</v>
      </c>
      <c r="C19" s="54">
        <v>41171</v>
      </c>
      <c r="D19" s="54">
        <v>25938</v>
      </c>
      <c r="E19" s="54">
        <v>128427</v>
      </c>
      <c r="F19" s="58"/>
      <c r="G19" s="58"/>
      <c r="H19" s="59" t="s">
        <v>14</v>
      </c>
      <c r="I19" s="54">
        <v>5018866</v>
      </c>
      <c r="J19" s="54">
        <v>5173320</v>
      </c>
      <c r="K19" s="54">
        <v>3729402</v>
      </c>
    </row>
    <row r="20" spans="2:14" ht="23.25" customHeight="1">
      <c r="B20" s="10" t="s">
        <v>11</v>
      </c>
      <c r="C20" s="9">
        <f>SUM(C15:C19)</f>
        <v>608320</v>
      </c>
      <c r="D20" s="9">
        <f>SUM(D15:D19)</f>
        <v>385392.60000000003</v>
      </c>
      <c r="E20" s="9">
        <f>SUM(E15:E19)</f>
        <v>451336.94000000006</v>
      </c>
      <c r="H20" s="10" t="s">
        <v>11</v>
      </c>
      <c r="I20" s="9">
        <f>SUM(I15:I19)</f>
        <v>117659571.63000003</v>
      </c>
      <c r="J20" s="9">
        <f>SUM(J15:J19)</f>
        <v>106134550.45999992</v>
      </c>
      <c r="K20" s="9">
        <f>SUM(K15:K19)</f>
        <v>103668236.02999985</v>
      </c>
    </row>
    <row r="22" spans="2:14">
      <c r="B22" s="67" t="s">
        <v>31</v>
      </c>
      <c r="C22" s="27"/>
      <c r="D22" s="27"/>
      <c r="E22" s="27"/>
      <c r="F22" s="27"/>
      <c r="G22" s="27"/>
      <c r="H22" s="27"/>
      <c r="I22" s="27"/>
      <c r="J22" s="27"/>
      <c r="K22" s="27"/>
    </row>
    <row r="23" spans="2:14">
      <c r="B23" s="67" t="s">
        <v>32</v>
      </c>
    </row>
    <row r="25" spans="2:14">
      <c r="C25" s="15"/>
      <c r="D25" s="15"/>
      <c r="E25" s="15"/>
    </row>
    <row r="26" spans="2:14">
      <c r="B26" s="13"/>
      <c r="C26" s="14"/>
      <c r="D26" s="14"/>
      <c r="E26" s="14"/>
    </row>
    <row r="27" spans="2:14">
      <c r="B27" s="13"/>
      <c r="C27" s="14"/>
      <c r="D27" s="14"/>
      <c r="E27" s="14"/>
    </row>
    <row r="28" spans="2:14">
      <c r="B28" s="13"/>
      <c r="C28" s="14"/>
      <c r="D28" s="14"/>
      <c r="E28" s="14"/>
    </row>
    <row r="29" spans="2:14">
      <c r="B29" s="13"/>
      <c r="C29" s="14"/>
      <c r="D29" s="14"/>
      <c r="E29" s="14"/>
    </row>
    <row r="30" spans="2:14">
      <c r="B30" s="28"/>
      <c r="C30" s="29"/>
      <c r="D30" s="29"/>
      <c r="E30" s="29"/>
    </row>
    <row r="31" spans="2:14">
      <c r="C31" s="15"/>
      <c r="D31" s="15"/>
      <c r="E31" s="15"/>
    </row>
    <row r="32" spans="2:14">
      <c r="B32" s="17"/>
      <c r="C32" s="14"/>
      <c r="D32" s="14"/>
      <c r="E32" s="14"/>
    </row>
    <row r="33" spans="2:5">
      <c r="B33" s="13"/>
      <c r="C33" s="16"/>
      <c r="D33" s="16"/>
      <c r="E33" s="16"/>
    </row>
    <row r="34" spans="2:5">
      <c r="B34" s="13"/>
      <c r="C34" s="16"/>
      <c r="D34" s="16"/>
      <c r="E34" s="16"/>
    </row>
    <row r="35" spans="2:5">
      <c r="B35" s="13"/>
      <c r="C35" s="14"/>
    </row>
    <row r="36" spans="2:5">
      <c r="B36" s="18"/>
      <c r="C36" s="14"/>
      <c r="D36" s="14"/>
      <c r="E36" s="14"/>
    </row>
    <row r="37" spans="2:5">
      <c r="B37" s="13"/>
      <c r="C37" s="14"/>
    </row>
  </sheetData>
  <mergeCells count="4">
    <mergeCell ref="C3:E3"/>
    <mergeCell ref="I3:K3"/>
    <mergeCell ref="C13:E13"/>
    <mergeCell ref="I13:K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99"/>
  </sheetPr>
  <dimension ref="B2:S39"/>
  <sheetViews>
    <sheetView showGridLines="0" zoomScale="90" zoomScaleNormal="90" workbookViewId="0">
      <selection activeCell="F5" sqref="F5"/>
    </sheetView>
  </sheetViews>
  <sheetFormatPr defaultRowHeight="15.7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2" spans="2:19">
      <c r="C2" s="4" t="s">
        <v>16</v>
      </c>
    </row>
    <row r="3" spans="2:19" ht="16.5" thickBot="1">
      <c r="D3" s="19" t="s">
        <v>17</v>
      </c>
      <c r="E3" s="19" t="s">
        <v>18</v>
      </c>
      <c r="F3" s="19" t="s">
        <v>19</v>
      </c>
      <c r="G3" s="19" t="s">
        <v>20</v>
      </c>
      <c r="H3" s="19" t="s">
        <v>21</v>
      </c>
      <c r="I3" s="19" t="s">
        <v>22</v>
      </c>
      <c r="J3" s="19" t="s">
        <v>23</v>
      </c>
      <c r="K3" s="19" t="s">
        <v>24</v>
      </c>
      <c r="L3" s="19" t="s">
        <v>25</v>
      </c>
      <c r="M3" s="19" t="s">
        <v>26</v>
      </c>
      <c r="N3" s="19" t="s">
        <v>27</v>
      </c>
      <c r="O3" s="19" t="s">
        <v>28</v>
      </c>
      <c r="P3" s="19" t="s">
        <v>11</v>
      </c>
    </row>
    <row r="4" spans="2:19" ht="18" customHeight="1">
      <c r="B4" s="51" t="s">
        <v>5</v>
      </c>
      <c r="C4" s="20" t="s">
        <v>0</v>
      </c>
      <c r="D4" s="30">
        <v>522</v>
      </c>
      <c r="E4" s="30">
        <v>609</v>
      </c>
      <c r="F4" s="30">
        <v>654</v>
      </c>
      <c r="G4" s="30">
        <v>677</v>
      </c>
      <c r="H4" s="30">
        <v>712</v>
      </c>
      <c r="I4" s="30">
        <v>744</v>
      </c>
      <c r="J4" s="30">
        <v>562</v>
      </c>
      <c r="K4" s="30">
        <v>692</v>
      </c>
      <c r="L4" s="30">
        <v>775</v>
      </c>
      <c r="M4" s="30">
        <v>707</v>
      </c>
      <c r="N4" s="30">
        <v>652</v>
      </c>
      <c r="O4" s="30">
        <v>612</v>
      </c>
      <c r="P4" s="44">
        <f>SUM(D4:O4)</f>
        <v>7918</v>
      </c>
      <c r="Q4" s="31"/>
      <c r="R4" s="31"/>
      <c r="S4" s="31"/>
    </row>
    <row r="5" spans="2:19" ht="18" customHeight="1">
      <c r="B5" s="52"/>
      <c r="C5" s="22" t="s">
        <v>1</v>
      </c>
      <c r="D5" s="23">
        <v>0</v>
      </c>
      <c r="E5" s="23">
        <v>0</v>
      </c>
      <c r="F5" s="23">
        <v>1</v>
      </c>
      <c r="G5" s="23">
        <v>1</v>
      </c>
      <c r="H5" s="23">
        <v>0</v>
      </c>
      <c r="I5" s="23">
        <v>1</v>
      </c>
      <c r="J5" s="23">
        <v>1</v>
      </c>
      <c r="K5" s="23">
        <v>1</v>
      </c>
      <c r="L5" s="23">
        <v>1</v>
      </c>
      <c r="M5" s="23">
        <v>1</v>
      </c>
      <c r="N5" s="23">
        <v>1</v>
      </c>
      <c r="O5" s="23">
        <v>1</v>
      </c>
      <c r="P5" s="45">
        <f>SUM(D5:O5)</f>
        <v>9</v>
      </c>
      <c r="Q5" s="31"/>
      <c r="R5" s="31"/>
      <c r="S5" s="31"/>
    </row>
    <row r="6" spans="2:19" ht="18" customHeight="1">
      <c r="B6" s="52"/>
      <c r="C6" s="22" t="s">
        <v>2</v>
      </c>
      <c r="D6" s="23">
        <v>92</v>
      </c>
      <c r="E6" s="23">
        <v>109</v>
      </c>
      <c r="F6" s="23">
        <v>123</v>
      </c>
      <c r="G6" s="23">
        <v>131</v>
      </c>
      <c r="H6" s="23">
        <v>142</v>
      </c>
      <c r="I6" s="23">
        <v>147</v>
      </c>
      <c r="J6" s="23">
        <v>104</v>
      </c>
      <c r="K6" s="23">
        <v>117</v>
      </c>
      <c r="L6" s="23">
        <v>123</v>
      </c>
      <c r="M6" s="23">
        <v>109</v>
      </c>
      <c r="N6" s="23">
        <v>105</v>
      </c>
      <c r="O6" s="23">
        <v>97</v>
      </c>
      <c r="P6" s="45">
        <f t="shared" ref="P6:P18" si="0">SUM(D6:O6)</f>
        <v>1399</v>
      </c>
      <c r="Q6" s="31"/>
      <c r="R6" s="31"/>
      <c r="S6" s="31"/>
    </row>
    <row r="7" spans="2:19" ht="18" customHeight="1">
      <c r="B7" s="52"/>
      <c r="C7" s="22" t="s">
        <v>3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45">
        <f t="shared" si="0"/>
        <v>0</v>
      </c>
      <c r="Q7" s="31"/>
      <c r="R7" s="31"/>
      <c r="S7" s="31"/>
    </row>
    <row r="8" spans="2:19" ht="18" customHeight="1" thickBot="1">
      <c r="B8" s="53"/>
      <c r="C8" s="24" t="s">
        <v>14</v>
      </c>
      <c r="D8" s="71">
        <v>4</v>
      </c>
      <c r="E8" s="71">
        <v>5</v>
      </c>
      <c r="F8" s="71">
        <v>6</v>
      </c>
      <c r="G8" s="71">
        <v>7</v>
      </c>
      <c r="H8" s="71">
        <v>6</v>
      </c>
      <c r="I8" s="71">
        <v>6</v>
      </c>
      <c r="J8" s="71">
        <v>7</v>
      </c>
      <c r="K8" s="71">
        <v>6</v>
      </c>
      <c r="L8" s="71">
        <v>9</v>
      </c>
      <c r="M8" s="71">
        <v>7</v>
      </c>
      <c r="N8" s="71">
        <v>8</v>
      </c>
      <c r="O8" s="71">
        <v>8</v>
      </c>
      <c r="P8" s="46">
        <f t="shared" si="0"/>
        <v>79</v>
      </c>
      <c r="Q8" s="31"/>
      <c r="R8" s="31"/>
      <c r="S8" s="31"/>
    </row>
    <row r="9" spans="2:19" ht="18" customHeight="1">
      <c r="B9" s="51" t="s">
        <v>7</v>
      </c>
      <c r="C9" s="20" t="s">
        <v>0</v>
      </c>
      <c r="D9" s="21">
        <v>498</v>
      </c>
      <c r="E9" s="21">
        <v>490</v>
      </c>
      <c r="F9" s="21">
        <v>477</v>
      </c>
      <c r="G9" s="21">
        <v>439</v>
      </c>
      <c r="H9" s="21">
        <v>469</v>
      </c>
      <c r="I9" s="21">
        <v>503</v>
      </c>
      <c r="J9" s="21">
        <v>527</v>
      </c>
      <c r="K9" s="21">
        <v>546</v>
      </c>
      <c r="L9" s="21">
        <v>636</v>
      </c>
      <c r="M9" s="21">
        <v>634</v>
      </c>
      <c r="N9" s="21">
        <v>627</v>
      </c>
      <c r="O9" s="21">
        <v>547</v>
      </c>
      <c r="P9" s="44">
        <f t="shared" si="0"/>
        <v>6393</v>
      </c>
    </row>
    <row r="10" spans="2:19" ht="18" customHeight="1">
      <c r="B10" s="52"/>
      <c r="C10" s="22" t="s">
        <v>1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  <c r="K10" s="23">
        <v>1</v>
      </c>
      <c r="L10" s="23">
        <v>0</v>
      </c>
      <c r="M10" s="23">
        <v>0</v>
      </c>
      <c r="N10" s="23">
        <v>0</v>
      </c>
      <c r="O10" s="23">
        <v>0</v>
      </c>
      <c r="P10" s="45">
        <f t="shared" si="0"/>
        <v>8</v>
      </c>
    </row>
    <row r="11" spans="2:19" ht="18" customHeight="1">
      <c r="B11" s="52"/>
      <c r="C11" s="22" t="s">
        <v>2</v>
      </c>
      <c r="D11" s="23">
        <v>93</v>
      </c>
      <c r="E11" s="23">
        <v>92</v>
      </c>
      <c r="F11" s="23">
        <v>96</v>
      </c>
      <c r="G11" s="23">
        <v>85</v>
      </c>
      <c r="H11" s="23">
        <v>88</v>
      </c>
      <c r="I11" s="23">
        <v>99</v>
      </c>
      <c r="J11" s="23">
        <v>91</v>
      </c>
      <c r="K11" s="23">
        <v>98</v>
      </c>
      <c r="L11" s="23">
        <v>101</v>
      </c>
      <c r="M11" s="23">
        <v>107</v>
      </c>
      <c r="N11" s="23">
        <v>102</v>
      </c>
      <c r="O11" s="23">
        <v>79</v>
      </c>
      <c r="P11" s="45">
        <f>SUM(D11:O11)</f>
        <v>1131</v>
      </c>
    </row>
    <row r="12" spans="2:19" ht="18" customHeight="1">
      <c r="B12" s="52"/>
      <c r="C12" s="22" t="s">
        <v>3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45">
        <f t="shared" si="0"/>
        <v>0</v>
      </c>
    </row>
    <row r="13" spans="2:19" ht="18" customHeight="1" thickBot="1">
      <c r="B13" s="53"/>
      <c r="C13" s="24" t="s">
        <v>14</v>
      </c>
      <c r="D13" s="71">
        <v>6</v>
      </c>
      <c r="E13" s="71">
        <v>7</v>
      </c>
      <c r="F13" s="71">
        <v>6</v>
      </c>
      <c r="G13" s="71">
        <v>5</v>
      </c>
      <c r="H13" s="71">
        <v>8</v>
      </c>
      <c r="I13" s="71">
        <v>7</v>
      </c>
      <c r="J13" s="71">
        <v>7</v>
      </c>
      <c r="K13" s="71">
        <v>7</v>
      </c>
      <c r="L13" s="71">
        <v>9</v>
      </c>
      <c r="M13" s="71">
        <v>9</v>
      </c>
      <c r="N13" s="71">
        <v>10</v>
      </c>
      <c r="O13" s="71">
        <v>12</v>
      </c>
      <c r="P13" s="46">
        <f t="shared" si="0"/>
        <v>93</v>
      </c>
    </row>
    <row r="14" spans="2:19" ht="18" customHeight="1">
      <c r="B14" s="51" t="s">
        <v>15</v>
      </c>
      <c r="C14" s="20" t="s">
        <v>0</v>
      </c>
      <c r="D14" s="21">
        <v>513</v>
      </c>
      <c r="E14" s="21">
        <v>544</v>
      </c>
      <c r="F14" s="21">
        <v>450</v>
      </c>
      <c r="G14" s="21">
        <v>431</v>
      </c>
      <c r="H14" s="21">
        <v>468</v>
      </c>
      <c r="I14" s="21">
        <v>501</v>
      </c>
      <c r="J14" s="21">
        <v>562</v>
      </c>
      <c r="K14" s="21">
        <v>628</v>
      </c>
      <c r="L14" s="21">
        <v>676</v>
      </c>
      <c r="M14" s="21">
        <v>675</v>
      </c>
      <c r="N14" s="21">
        <v>631</v>
      </c>
      <c r="O14" s="21">
        <v>661</v>
      </c>
      <c r="P14" s="44">
        <f t="shared" si="0"/>
        <v>6740</v>
      </c>
    </row>
    <row r="15" spans="2:19" ht="18" customHeight="1">
      <c r="B15" s="52"/>
      <c r="C15" s="22" t="s">
        <v>1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45">
        <f t="shared" si="0"/>
        <v>0</v>
      </c>
    </row>
    <row r="16" spans="2:19" ht="18" customHeight="1">
      <c r="B16" s="52"/>
      <c r="C16" s="22" t="s">
        <v>2</v>
      </c>
      <c r="D16" s="23">
        <v>76</v>
      </c>
      <c r="E16" s="23">
        <v>92</v>
      </c>
      <c r="F16" s="23">
        <v>72</v>
      </c>
      <c r="G16" s="23">
        <v>71</v>
      </c>
      <c r="H16" s="23">
        <v>87</v>
      </c>
      <c r="I16" s="23">
        <v>78</v>
      </c>
      <c r="J16" s="23">
        <v>88</v>
      </c>
      <c r="K16" s="23">
        <v>90</v>
      </c>
      <c r="L16" s="23">
        <v>98</v>
      </c>
      <c r="M16" s="23">
        <v>93</v>
      </c>
      <c r="N16" s="23">
        <v>87</v>
      </c>
      <c r="O16" s="23">
        <v>86</v>
      </c>
      <c r="P16" s="45">
        <f t="shared" si="0"/>
        <v>1018</v>
      </c>
    </row>
    <row r="17" spans="2:16" ht="18" customHeight="1">
      <c r="B17" s="52"/>
      <c r="C17" s="22" t="s">
        <v>3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45">
        <f t="shared" si="0"/>
        <v>0</v>
      </c>
    </row>
    <row r="18" spans="2:16" ht="18" customHeight="1" thickBot="1">
      <c r="B18" s="53"/>
      <c r="C18" s="24" t="s">
        <v>14</v>
      </c>
      <c r="D18" s="71">
        <v>14</v>
      </c>
      <c r="E18" s="71">
        <v>14</v>
      </c>
      <c r="F18" s="71">
        <v>14</v>
      </c>
      <c r="G18" s="71">
        <v>13</v>
      </c>
      <c r="H18" s="71">
        <v>16</v>
      </c>
      <c r="I18" s="71">
        <v>11</v>
      </c>
      <c r="J18" s="71">
        <v>16</v>
      </c>
      <c r="K18" s="71">
        <v>17</v>
      </c>
      <c r="L18" s="71">
        <v>17</v>
      </c>
      <c r="M18" s="71">
        <v>13</v>
      </c>
      <c r="N18" s="71">
        <v>15</v>
      </c>
      <c r="O18" s="71">
        <v>18</v>
      </c>
      <c r="P18" s="46">
        <f t="shared" si="0"/>
        <v>178</v>
      </c>
    </row>
    <row r="21" spans="2:16">
      <c r="C21" s="4" t="s">
        <v>29</v>
      </c>
    </row>
    <row r="22" spans="2:16">
      <c r="C22" s="26"/>
      <c r="D22" s="49" t="s">
        <v>6</v>
      </c>
      <c r="E22" s="49"/>
      <c r="F22" s="49"/>
    </row>
    <row r="23" spans="2:16">
      <c r="C23" s="2" t="s">
        <v>4</v>
      </c>
      <c r="D23" s="2" t="s">
        <v>5</v>
      </c>
      <c r="E23" s="2" t="s">
        <v>7</v>
      </c>
      <c r="F23" s="2" t="s">
        <v>15</v>
      </c>
      <c r="G23" s="1"/>
    </row>
    <row r="24" spans="2:16">
      <c r="C24" s="6" t="s">
        <v>0</v>
      </c>
      <c r="D24" s="7">
        <f>P4</f>
        <v>7918</v>
      </c>
      <c r="E24" s="7">
        <f>P9</f>
        <v>6393</v>
      </c>
      <c r="F24" s="7">
        <f>P14</f>
        <v>6740</v>
      </c>
    </row>
    <row r="25" spans="2:16">
      <c r="C25" s="6" t="s">
        <v>1</v>
      </c>
      <c r="D25" s="7">
        <f>P5</f>
        <v>9</v>
      </c>
      <c r="E25" s="7">
        <f>P10</f>
        <v>8</v>
      </c>
      <c r="F25" s="7">
        <f>P15</f>
        <v>0</v>
      </c>
    </row>
    <row r="26" spans="2:16">
      <c r="C26" s="6" t="s">
        <v>2</v>
      </c>
      <c r="D26" s="7">
        <f>P6</f>
        <v>1399</v>
      </c>
      <c r="E26" s="7">
        <f>P11</f>
        <v>1131</v>
      </c>
      <c r="F26" s="7">
        <f>P16</f>
        <v>1018</v>
      </c>
    </row>
    <row r="27" spans="2:16">
      <c r="C27" s="6" t="s">
        <v>3</v>
      </c>
      <c r="D27" s="7">
        <f>P7</f>
        <v>0</v>
      </c>
      <c r="E27" s="7">
        <f>P12</f>
        <v>0</v>
      </c>
      <c r="F27" s="11">
        <f>P17</f>
        <v>0</v>
      </c>
    </row>
    <row r="28" spans="2:16">
      <c r="C28" s="6" t="s">
        <v>14</v>
      </c>
      <c r="D28" s="7">
        <f>P8</f>
        <v>79</v>
      </c>
      <c r="E28" s="7">
        <f>P13</f>
        <v>93</v>
      </c>
      <c r="F28" s="7">
        <f>P18</f>
        <v>178</v>
      </c>
    </row>
    <row r="29" spans="2:16">
      <c r="C29" s="10" t="s">
        <v>11</v>
      </c>
      <c r="D29" s="8">
        <f>SUM(D24:D28)</f>
        <v>9405</v>
      </c>
      <c r="E29" s="8">
        <f>SUM(E24:E28)</f>
        <v>7625</v>
      </c>
      <c r="F29" s="8">
        <f>SUM(F24:F28)</f>
        <v>7936</v>
      </c>
    </row>
    <row r="31" spans="2:16">
      <c r="C31" s="4" t="s">
        <v>30</v>
      </c>
    </row>
    <row r="32" spans="2:16">
      <c r="C32" s="26"/>
      <c r="D32" s="49" t="s">
        <v>6</v>
      </c>
      <c r="E32" s="49"/>
      <c r="F32" s="49"/>
    </row>
    <row r="33" spans="3:6">
      <c r="C33" s="2" t="s">
        <v>4</v>
      </c>
      <c r="D33" s="2" t="s">
        <v>5</v>
      </c>
      <c r="E33" s="2" t="s">
        <v>7</v>
      </c>
      <c r="F33" s="2" t="s">
        <v>15</v>
      </c>
    </row>
    <row r="34" spans="3:6">
      <c r="C34" s="6" t="s">
        <v>0</v>
      </c>
      <c r="D34" s="32">
        <f>D24/'SPD Customer No'!C5</f>
        <v>6.9823633156966487</v>
      </c>
      <c r="E34" s="32">
        <f>E24/'SPD Customer No'!D5</f>
        <v>6.3297029702970296</v>
      </c>
      <c r="F34" s="32">
        <f>F24/'SPD Customer No'!E5</f>
        <v>6.3405456255879589</v>
      </c>
    </row>
    <row r="35" spans="3:6">
      <c r="C35" s="6" t="s">
        <v>1</v>
      </c>
      <c r="D35" s="32" t="e">
        <f>D25/'SPD Customer No'!C6</f>
        <v>#DIV/0!</v>
      </c>
      <c r="E35" s="32" t="e">
        <f>E25/'SPD Customer No'!D6</f>
        <v>#DIV/0!</v>
      </c>
      <c r="F35" s="32">
        <v>0</v>
      </c>
    </row>
    <row r="36" spans="3:6">
      <c r="C36" s="6" t="s">
        <v>2</v>
      </c>
      <c r="D36" s="32">
        <f>D26/'SPD Customer No'!C7</f>
        <v>6.5069767441860469</v>
      </c>
      <c r="E36" s="32">
        <f>E26/'SPD Customer No'!D7</f>
        <v>5.890625</v>
      </c>
      <c r="F36" s="32">
        <f>F26/'SPD Customer No'!E7</f>
        <v>5.7840909090909092</v>
      </c>
    </row>
    <row r="37" spans="3:6">
      <c r="C37" s="6" t="s">
        <v>3</v>
      </c>
      <c r="D37" s="32">
        <v>0</v>
      </c>
      <c r="E37" s="32">
        <v>0</v>
      </c>
      <c r="F37" s="11"/>
    </row>
    <row r="38" spans="3:6">
      <c r="C38" s="6" t="s">
        <v>14</v>
      </c>
      <c r="D38" s="32">
        <f>D28/'SPD Customer No'!C9</f>
        <v>7.1818181818181817</v>
      </c>
      <c r="E38" s="32">
        <f>E28/'SPD Customer No'!D9</f>
        <v>6.6428571428571432</v>
      </c>
      <c r="F38" s="32">
        <f>F28/'SPD Customer No'!E9</f>
        <v>7.416666666666667</v>
      </c>
    </row>
    <row r="39" spans="3:6">
      <c r="C39" s="10" t="s">
        <v>11</v>
      </c>
      <c r="D39" s="33" t="e">
        <f>SUM(D34:D38)</f>
        <v>#DIV/0!</v>
      </c>
      <c r="E39" s="33" t="e">
        <f>SUM(E34:E38)</f>
        <v>#DIV/0!</v>
      </c>
      <c r="F39" s="33">
        <f>SUM(F34:F38)</f>
        <v>19.541303201345535</v>
      </c>
    </row>
  </sheetData>
  <mergeCells count="5">
    <mergeCell ref="B4:B8"/>
    <mergeCell ref="B9:B13"/>
    <mergeCell ref="B14:B18"/>
    <mergeCell ref="D22:F22"/>
    <mergeCell ref="D32:F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SPM Customer No</vt:lpstr>
      <vt:lpstr>SPM Invoices Issued</vt:lpstr>
      <vt:lpstr>SPD Customer No</vt:lpstr>
      <vt:lpstr>SPD Invoices Issued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no026379</cp:lastModifiedBy>
  <cp:lastPrinted>2013-05-01T15:19:10Z</cp:lastPrinted>
  <dcterms:created xsi:type="dcterms:W3CDTF">2013-03-15T11:39:10Z</dcterms:created>
  <dcterms:modified xsi:type="dcterms:W3CDTF">2013-05-01T15:32:42Z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1116322806</vt:i4>
  </property>
  <property fmtid="{D5CDD505-2E9C-101B-9397-08002B2CF9AE}" pid="3" name="_NewReviewCycle">
    <vt:lpwstr/>
  </property>
  <property fmtid="{D5CDD505-2E9C-101B-9397-08002B2CF9AE}" pid="4" name="_EmailSubject">
    <vt:lpwstr>DCP 161- Excess Capacity Charges</vt:lpwstr>
  </property>
  <property fmtid="{D5CDD505-2E9C-101B-9397-08002B2CF9AE}" pid="5" name="_AuthorEmail">
    <vt:lpwstr>Kathryn.Evans@SPPowersystems.com</vt:lpwstr>
  </property>
  <property fmtid="{D5CDD505-2E9C-101B-9397-08002B2CF9AE}" pid="6" name="_AuthorEmailDisplayName">
    <vt:lpwstr>Evans, Kathryn</vt:lpwstr>
  </property>
</Properties>
</file>