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 defaultThemeVersion="124226"/>
  <bookViews>
    <workbookView xWindow="480" yWindow="120" windowWidth="22995" windowHeight="9270" activeTab="2"/>
  </bookViews>
  <sheets>
    <sheet name="Current Tariffs" sheetId="1" r:id="rId1"/>
    <sheet name="Tariffs After DCP168 " sheetId="2" r:id="rId2"/>
    <sheet name="Tariffs Change" sheetId="4" r:id="rId3"/>
    <sheet name="Sheet3" sheetId="3" r:id="rId4"/>
  </sheets>
  <externalReferences>
    <externalReference r:id="rId5"/>
    <externalReference r:id="rId6"/>
  </externalReferences>
  <calcPr calcId="144525"/>
</workbook>
</file>

<file path=xl/calcChain.xml><?xml version="1.0" encoding="utf-8"?>
<calcChain xmlns="http://schemas.openxmlformats.org/spreadsheetml/2006/main">
  <c r="A1" i="4" l="1"/>
  <c r="A1" i="1"/>
  <c r="A1" i="2"/>
  <c r="D16" i="4" l="1"/>
  <c r="D17" i="4"/>
  <c r="D18" i="4"/>
  <c r="D19" i="4"/>
  <c r="D20" i="4"/>
  <c r="D21" i="4"/>
  <c r="D22" i="4"/>
  <c r="D23" i="4"/>
  <c r="D28" i="4"/>
  <c r="D29" i="4"/>
  <c r="D30" i="4"/>
  <c r="D31" i="4"/>
  <c r="D33" i="4"/>
  <c r="D34" i="4"/>
  <c r="D35" i="4"/>
  <c r="D37" i="4"/>
  <c r="D39" i="4"/>
  <c r="D41" i="4"/>
  <c r="D43" i="4"/>
  <c r="D44" i="4"/>
  <c r="D45" i="4"/>
  <c r="D46" i="4"/>
  <c r="D47" i="4"/>
  <c r="D48" i="4"/>
  <c r="D49" i="4"/>
  <c r="D51" i="4"/>
  <c r="D52" i="4"/>
  <c r="D53" i="4"/>
  <c r="D54" i="4"/>
  <c r="D56" i="4"/>
  <c r="D57" i="4"/>
  <c r="D59" i="4"/>
  <c r="D60" i="4"/>
  <c r="D61" i="4"/>
  <c r="D62" i="4"/>
  <c r="D63" i="4"/>
  <c r="D64" i="4"/>
  <c r="D65" i="4"/>
  <c r="D69" i="4"/>
  <c r="D70" i="4"/>
  <c r="D71" i="4"/>
  <c r="D72" i="4"/>
  <c r="D74" i="4"/>
  <c r="D75" i="4"/>
  <c r="D76" i="4"/>
  <c r="D78" i="4"/>
  <c r="D80" i="4"/>
  <c r="D15" i="4"/>
  <c r="C17" i="4"/>
  <c r="C18" i="4"/>
  <c r="C20" i="4"/>
  <c r="C28" i="4"/>
  <c r="C29" i="4"/>
  <c r="C30" i="4"/>
  <c r="C31" i="4"/>
  <c r="C33" i="4"/>
  <c r="C34" i="4"/>
  <c r="C35" i="4"/>
  <c r="C37" i="4"/>
  <c r="C39" i="4"/>
  <c r="C41" i="4"/>
  <c r="C43" i="4"/>
  <c r="C45" i="4"/>
  <c r="C46" i="4"/>
  <c r="C48" i="4"/>
  <c r="C51" i="4"/>
  <c r="C52" i="4"/>
  <c r="C53" i="4"/>
  <c r="C54" i="4"/>
  <c r="C56" i="4"/>
  <c r="C57" i="4"/>
  <c r="C59" i="4"/>
  <c r="C61" i="4"/>
  <c r="C62" i="4"/>
  <c r="C64" i="4"/>
  <c r="C69" i="4"/>
  <c r="C70" i="4"/>
  <c r="C71" i="4"/>
  <c r="C72" i="4"/>
  <c r="C74" i="4"/>
  <c r="C75" i="4"/>
  <c r="C76" i="4"/>
  <c r="C78" i="4"/>
  <c r="C80" i="4"/>
  <c r="C15" i="4"/>
  <c r="H81" i="2"/>
  <c r="H80" i="2"/>
  <c r="F80" i="2"/>
  <c r="E80" i="2"/>
  <c r="H79" i="2"/>
  <c r="H78" i="2"/>
  <c r="F78" i="2"/>
  <c r="E78" i="2"/>
  <c r="H77" i="2"/>
  <c r="H76" i="2"/>
  <c r="F76" i="2"/>
  <c r="E76" i="2"/>
  <c r="I75" i="2"/>
  <c r="H75" i="2"/>
  <c r="F75" i="2"/>
  <c r="E75" i="2"/>
  <c r="I74" i="2"/>
  <c r="H74" i="2"/>
  <c r="F74" i="2"/>
  <c r="E74" i="2"/>
  <c r="I73" i="2"/>
  <c r="H73" i="2"/>
  <c r="G73" i="2"/>
  <c r="I72" i="2"/>
  <c r="H72" i="2"/>
  <c r="G72" i="2"/>
  <c r="F72" i="2"/>
  <c r="E72" i="2"/>
  <c r="I71" i="2"/>
  <c r="H71" i="2"/>
  <c r="G71" i="2"/>
  <c r="F71" i="2"/>
  <c r="E71" i="2"/>
  <c r="I70" i="2"/>
  <c r="H70" i="2"/>
  <c r="G70" i="2"/>
  <c r="F70" i="2"/>
  <c r="E70" i="2"/>
  <c r="I69" i="2"/>
  <c r="H69" i="2"/>
  <c r="G69" i="2"/>
  <c r="F69" i="2"/>
  <c r="E69" i="2"/>
  <c r="I65" i="2"/>
  <c r="H65" i="2"/>
  <c r="F65" i="2"/>
  <c r="I64" i="2"/>
  <c r="H64" i="2"/>
  <c r="G64" i="2"/>
  <c r="F64" i="2"/>
  <c r="E64" i="2"/>
  <c r="I63" i="2"/>
  <c r="H63" i="2"/>
  <c r="F63" i="2"/>
  <c r="I62" i="2"/>
  <c r="H62" i="2"/>
  <c r="F62" i="2"/>
  <c r="E62" i="2"/>
  <c r="I61" i="2"/>
  <c r="H61" i="2"/>
  <c r="G61" i="2"/>
  <c r="F61" i="2"/>
  <c r="E61" i="2"/>
  <c r="I60" i="2"/>
  <c r="H60" i="2"/>
  <c r="F60" i="2"/>
  <c r="I59" i="2"/>
  <c r="H59" i="2"/>
  <c r="F59" i="2"/>
  <c r="E59" i="2"/>
  <c r="H58" i="2"/>
  <c r="H57" i="2"/>
  <c r="F57" i="2"/>
  <c r="E57" i="2"/>
  <c r="I56" i="2"/>
  <c r="H56" i="2"/>
  <c r="F56" i="2"/>
  <c r="E56" i="2"/>
  <c r="I55" i="2"/>
  <c r="H55" i="2"/>
  <c r="G55" i="2"/>
  <c r="I54" i="2"/>
  <c r="H54" i="2"/>
  <c r="G54" i="2"/>
  <c r="F54" i="2"/>
  <c r="E54" i="2"/>
  <c r="I53" i="2"/>
  <c r="H53" i="2"/>
  <c r="G53" i="2"/>
  <c r="F53" i="2"/>
  <c r="E53" i="2"/>
  <c r="I52" i="2"/>
  <c r="H52" i="2"/>
  <c r="G52" i="2"/>
  <c r="F52" i="2"/>
  <c r="E52" i="2"/>
  <c r="I51" i="2"/>
  <c r="H51" i="2"/>
  <c r="G51" i="2"/>
  <c r="F51" i="2"/>
  <c r="E51" i="2"/>
  <c r="I49" i="2"/>
  <c r="H49" i="2"/>
  <c r="F49" i="2"/>
  <c r="I48" i="2"/>
  <c r="H48" i="2"/>
  <c r="G48" i="2"/>
  <c r="F48" i="2"/>
  <c r="E48" i="2"/>
  <c r="I47" i="2"/>
  <c r="H47" i="2"/>
  <c r="F47" i="2"/>
  <c r="I46" i="2"/>
  <c r="H46" i="2"/>
  <c r="F46" i="2"/>
  <c r="E46" i="2"/>
  <c r="I45" i="2"/>
  <c r="H45" i="2"/>
  <c r="G45" i="2"/>
  <c r="F45" i="2"/>
  <c r="E45" i="2"/>
  <c r="I44" i="2"/>
  <c r="H44" i="2"/>
  <c r="F44" i="2"/>
  <c r="I43" i="2"/>
  <c r="H43" i="2"/>
  <c r="F43" i="2"/>
  <c r="E43" i="2"/>
  <c r="H42" i="2"/>
  <c r="H41" i="2"/>
  <c r="F41" i="2"/>
  <c r="E41" i="2"/>
  <c r="H40" i="2"/>
  <c r="H39" i="2"/>
  <c r="F39" i="2"/>
  <c r="E39" i="2"/>
  <c r="H38" i="2"/>
  <c r="H37" i="2"/>
  <c r="F37" i="2"/>
  <c r="E37" i="2"/>
  <c r="H36" i="2"/>
  <c r="H35" i="2"/>
  <c r="F35" i="2"/>
  <c r="E35" i="2"/>
  <c r="I34" i="2"/>
  <c r="H34" i="2"/>
  <c r="F34" i="2"/>
  <c r="E34" i="2"/>
  <c r="I33" i="2"/>
  <c r="H33" i="2"/>
  <c r="F33" i="2"/>
  <c r="E33" i="2"/>
  <c r="I32" i="2"/>
  <c r="H32" i="2"/>
  <c r="G32" i="2"/>
  <c r="I31" i="2"/>
  <c r="H31" i="2"/>
  <c r="G31" i="2"/>
  <c r="F31" i="2"/>
  <c r="E31" i="2"/>
  <c r="I30" i="2"/>
  <c r="H30" i="2"/>
  <c r="G30" i="2"/>
  <c r="F30" i="2"/>
  <c r="E30" i="2"/>
  <c r="I29" i="2"/>
  <c r="H29" i="2"/>
  <c r="G29" i="2"/>
  <c r="F29" i="2"/>
  <c r="E29" i="2"/>
  <c r="I28" i="2"/>
  <c r="H28" i="2"/>
  <c r="G28" i="2"/>
  <c r="F28" i="2"/>
  <c r="E28" i="2"/>
  <c r="I23" i="2"/>
  <c r="H23" i="2"/>
  <c r="F23" i="2"/>
  <c r="I22" i="2"/>
  <c r="H22" i="2"/>
  <c r="F22" i="2"/>
  <c r="I21" i="2"/>
  <c r="H21" i="2"/>
  <c r="F21" i="2"/>
  <c r="I20" i="2"/>
  <c r="H20" i="2"/>
  <c r="G20" i="2"/>
  <c r="F20" i="2"/>
  <c r="E20" i="2"/>
  <c r="I19" i="2"/>
  <c r="H19" i="2"/>
  <c r="F19" i="2"/>
  <c r="I18" i="2"/>
  <c r="H18" i="2"/>
  <c r="F18" i="2"/>
  <c r="E18" i="2"/>
  <c r="I17" i="2"/>
  <c r="H17" i="2"/>
  <c r="G17" i="2"/>
  <c r="F17" i="2"/>
  <c r="E17" i="2"/>
  <c r="I16" i="2"/>
  <c r="H16" i="2"/>
  <c r="F16" i="2"/>
  <c r="I15" i="2"/>
  <c r="H15" i="2"/>
  <c r="F15" i="2"/>
  <c r="E15" i="2"/>
  <c r="H81" i="1"/>
  <c r="H80" i="1"/>
  <c r="F80" i="1"/>
  <c r="E80" i="1"/>
  <c r="H79" i="1"/>
  <c r="H78" i="1"/>
  <c r="F78" i="1"/>
  <c r="E78" i="1"/>
  <c r="H77" i="1"/>
  <c r="H76" i="1"/>
  <c r="F76" i="1"/>
  <c r="E76" i="1"/>
  <c r="I75" i="1"/>
  <c r="H75" i="1"/>
  <c r="F75" i="1"/>
  <c r="E75" i="1"/>
  <c r="I74" i="1"/>
  <c r="H74" i="1"/>
  <c r="F74" i="1"/>
  <c r="E74" i="1"/>
  <c r="I73" i="1"/>
  <c r="H73" i="1"/>
  <c r="G73" i="1"/>
  <c r="I72" i="1"/>
  <c r="H72" i="1"/>
  <c r="G72" i="1"/>
  <c r="F72" i="1"/>
  <c r="E72" i="1"/>
  <c r="I71" i="1"/>
  <c r="H71" i="1"/>
  <c r="G71" i="1"/>
  <c r="F71" i="1"/>
  <c r="E71" i="1"/>
  <c r="I70" i="1"/>
  <c r="H70" i="1"/>
  <c r="G70" i="1"/>
  <c r="F70" i="1"/>
  <c r="E70" i="1"/>
  <c r="I69" i="1"/>
  <c r="H69" i="1"/>
  <c r="G69" i="1"/>
  <c r="F69" i="1"/>
  <c r="E69" i="1"/>
  <c r="I65" i="1"/>
  <c r="H65" i="1"/>
  <c r="F65" i="1"/>
  <c r="I64" i="1"/>
  <c r="H64" i="1"/>
  <c r="G64" i="1"/>
  <c r="F64" i="1"/>
  <c r="E64" i="1"/>
  <c r="I63" i="1"/>
  <c r="H63" i="1"/>
  <c r="F63" i="1"/>
  <c r="I62" i="1"/>
  <c r="H62" i="1"/>
  <c r="F62" i="1"/>
  <c r="E62" i="1"/>
  <c r="I61" i="1"/>
  <c r="H61" i="1"/>
  <c r="G61" i="1"/>
  <c r="F61" i="1"/>
  <c r="E61" i="1"/>
  <c r="I60" i="1"/>
  <c r="H60" i="1"/>
  <c r="F60" i="1"/>
  <c r="I59" i="1"/>
  <c r="H59" i="1"/>
  <c r="F59" i="1"/>
  <c r="E59" i="1"/>
  <c r="H58" i="1"/>
  <c r="H57" i="1"/>
  <c r="F57" i="1"/>
  <c r="E57" i="1"/>
  <c r="I56" i="1"/>
  <c r="H56" i="1"/>
  <c r="F56" i="1"/>
  <c r="E56" i="1"/>
  <c r="I55" i="1"/>
  <c r="H55" i="1"/>
  <c r="G55" i="1"/>
  <c r="I54" i="1"/>
  <c r="H54" i="1"/>
  <c r="G54" i="1"/>
  <c r="F54" i="1"/>
  <c r="E54" i="1"/>
  <c r="I53" i="1"/>
  <c r="H53" i="1"/>
  <c r="G53" i="1"/>
  <c r="F53" i="1"/>
  <c r="E53" i="1"/>
  <c r="I52" i="1"/>
  <c r="H52" i="1"/>
  <c r="G52" i="1"/>
  <c r="F52" i="1"/>
  <c r="E52" i="1"/>
  <c r="I51" i="1"/>
  <c r="H51" i="1"/>
  <c r="G51" i="1"/>
  <c r="F51" i="1"/>
  <c r="E51" i="1"/>
  <c r="I49" i="1"/>
  <c r="H49" i="1"/>
  <c r="F49" i="1"/>
  <c r="I48" i="1"/>
  <c r="H48" i="1"/>
  <c r="G48" i="1"/>
  <c r="F48" i="1"/>
  <c r="E48" i="1"/>
  <c r="I47" i="1"/>
  <c r="H47" i="1"/>
  <c r="F47" i="1"/>
  <c r="I46" i="1"/>
  <c r="H46" i="1"/>
  <c r="F46" i="1"/>
  <c r="E46" i="1"/>
  <c r="I45" i="1"/>
  <c r="H45" i="1"/>
  <c r="G45" i="1"/>
  <c r="F45" i="1"/>
  <c r="E45" i="1"/>
  <c r="I44" i="1"/>
  <c r="H44" i="1"/>
  <c r="F44" i="1"/>
  <c r="I43" i="1"/>
  <c r="H43" i="1"/>
  <c r="F43" i="1"/>
  <c r="E43" i="1"/>
  <c r="H42" i="1"/>
  <c r="H41" i="1"/>
  <c r="F41" i="1"/>
  <c r="E41" i="1"/>
  <c r="H40" i="1"/>
  <c r="H39" i="1"/>
  <c r="F39" i="1"/>
  <c r="E39" i="1"/>
  <c r="H38" i="1"/>
  <c r="H37" i="1"/>
  <c r="F37" i="1"/>
  <c r="E37" i="1"/>
  <c r="H36" i="1"/>
  <c r="H35" i="1"/>
  <c r="F35" i="1"/>
  <c r="E35" i="1"/>
  <c r="I34" i="1"/>
  <c r="H34" i="1"/>
  <c r="F34" i="1"/>
  <c r="E34" i="1"/>
  <c r="I33" i="1"/>
  <c r="H33" i="1"/>
  <c r="F33" i="1"/>
  <c r="E33" i="1"/>
  <c r="I32" i="1"/>
  <c r="H32" i="1"/>
  <c r="G32" i="1"/>
  <c r="I31" i="1"/>
  <c r="H31" i="1"/>
  <c r="G31" i="1"/>
  <c r="F31" i="1"/>
  <c r="E31" i="1"/>
  <c r="I30" i="1"/>
  <c r="H30" i="1"/>
  <c r="G30" i="1"/>
  <c r="F30" i="1"/>
  <c r="E30" i="1"/>
  <c r="I29" i="1"/>
  <c r="H29" i="1"/>
  <c r="G29" i="1"/>
  <c r="F29" i="1"/>
  <c r="E29" i="1"/>
  <c r="I28" i="1"/>
  <c r="H28" i="1"/>
  <c r="G28" i="1"/>
  <c r="F28" i="1"/>
  <c r="E28" i="1"/>
  <c r="I23" i="1"/>
  <c r="H23" i="1"/>
  <c r="F23" i="1"/>
  <c r="I22" i="1"/>
  <c r="H22" i="1"/>
  <c r="F22" i="1"/>
  <c r="I21" i="1"/>
  <c r="H21" i="1"/>
  <c r="F21" i="1"/>
  <c r="I20" i="1"/>
  <c r="H20" i="1"/>
  <c r="G20" i="1"/>
  <c r="F20" i="1"/>
  <c r="E20" i="1"/>
  <c r="I19" i="1"/>
  <c r="H19" i="1"/>
  <c r="F19" i="1"/>
  <c r="I18" i="1"/>
  <c r="H18" i="1"/>
  <c r="F18" i="1"/>
  <c r="E18" i="1"/>
  <c r="I17" i="1"/>
  <c r="H17" i="1"/>
  <c r="G17" i="1"/>
  <c r="F17" i="1"/>
  <c r="E17" i="1"/>
  <c r="I16" i="1"/>
  <c r="H16" i="1"/>
  <c r="F16" i="1"/>
  <c r="I15" i="1"/>
  <c r="H15" i="1"/>
  <c r="F15" i="1"/>
  <c r="E15" i="1"/>
  <c r="J61" i="4" l="1"/>
  <c r="F69" i="4"/>
  <c r="G72" i="4"/>
  <c r="G76" i="4"/>
  <c r="J15" i="4"/>
  <c r="F17" i="4"/>
  <c r="J17" i="4"/>
  <c r="J18" i="4"/>
  <c r="F20" i="4"/>
  <c r="J20" i="4"/>
  <c r="G22" i="4"/>
  <c r="I23" i="4"/>
  <c r="H28" i="4"/>
  <c r="G29" i="4"/>
  <c r="F30" i="4"/>
  <c r="J30" i="4"/>
  <c r="I31" i="4"/>
  <c r="J32" i="4"/>
  <c r="J33" i="4"/>
  <c r="J34" i="4"/>
  <c r="I36" i="4"/>
  <c r="I38" i="4"/>
  <c r="I40" i="4"/>
  <c r="I42" i="4"/>
  <c r="J43" i="4"/>
  <c r="F45" i="4"/>
  <c r="J45" i="4"/>
  <c r="J46" i="4"/>
  <c r="F48" i="4"/>
  <c r="J48" i="4"/>
  <c r="F51" i="4"/>
  <c r="J51" i="4"/>
  <c r="I52" i="4"/>
  <c r="H53" i="4"/>
  <c r="G54" i="4"/>
  <c r="H55" i="4"/>
  <c r="G56" i="4"/>
  <c r="G57" i="4"/>
  <c r="G59" i="4"/>
  <c r="I60" i="4"/>
  <c r="H61" i="4"/>
  <c r="G62" i="4"/>
  <c r="I63" i="4"/>
  <c r="H64" i="4"/>
  <c r="I65" i="4"/>
  <c r="H69" i="4"/>
  <c r="G70" i="4"/>
  <c r="F71" i="4"/>
  <c r="J71" i="4"/>
  <c r="I72" i="4"/>
  <c r="J73" i="4"/>
  <c r="J74" i="4"/>
  <c r="J75" i="4"/>
  <c r="I77" i="4"/>
  <c r="I79" i="4"/>
  <c r="I81" i="4"/>
  <c r="F15" i="4"/>
  <c r="G16" i="4"/>
  <c r="G17" i="4"/>
  <c r="F18" i="4"/>
  <c r="G19" i="4"/>
  <c r="G20" i="4"/>
  <c r="G21" i="4"/>
  <c r="I22" i="4"/>
  <c r="J23" i="4"/>
  <c r="I28" i="4"/>
  <c r="H29" i="4"/>
  <c r="G30" i="4"/>
  <c r="F31" i="4"/>
  <c r="J31" i="4"/>
  <c r="F33" i="4"/>
  <c r="F34" i="4"/>
  <c r="F35" i="4"/>
  <c r="F37" i="4"/>
  <c r="F39" i="4"/>
  <c r="F41" i="4"/>
  <c r="I15" i="4"/>
  <c r="J16" i="4"/>
  <c r="I17" i="4"/>
  <c r="I18" i="4"/>
  <c r="J19" i="4"/>
  <c r="I20" i="4"/>
  <c r="J21" i="4"/>
  <c r="G23" i="4"/>
  <c r="G28" i="4"/>
  <c r="F29" i="4"/>
  <c r="J29" i="4"/>
  <c r="I30" i="4"/>
  <c r="H31" i="4"/>
  <c r="I32" i="4"/>
  <c r="I33" i="4"/>
  <c r="I34" i="4"/>
  <c r="I35" i="4"/>
  <c r="I37" i="4"/>
  <c r="I39" i="4"/>
  <c r="F59" i="4"/>
  <c r="G63" i="4"/>
  <c r="F70" i="4"/>
  <c r="I73" i="4"/>
  <c r="I78" i="4"/>
  <c r="I41" i="4"/>
  <c r="I43" i="4"/>
  <c r="J44" i="4"/>
  <c r="I45" i="4"/>
  <c r="I46" i="4"/>
  <c r="J47" i="4"/>
  <c r="I48" i="4"/>
  <c r="J49" i="4"/>
  <c r="I51" i="4"/>
  <c r="H52" i="4"/>
  <c r="G53" i="4"/>
  <c r="F54" i="4"/>
  <c r="J54" i="4"/>
  <c r="F56" i="4"/>
  <c r="F57" i="4"/>
  <c r="G60" i="4"/>
  <c r="G61" i="4"/>
  <c r="F62" i="4"/>
  <c r="G64" i="4"/>
  <c r="G65" i="4"/>
  <c r="G69" i="4"/>
  <c r="J70" i="4"/>
  <c r="I71" i="4"/>
  <c r="H72" i="4"/>
  <c r="I74" i="4"/>
  <c r="I75" i="4"/>
  <c r="I76" i="4"/>
  <c r="I80" i="4"/>
  <c r="G15" i="4"/>
  <c r="I16" i="4"/>
  <c r="H17" i="4"/>
  <c r="G18" i="4"/>
  <c r="I19" i="4"/>
  <c r="H20" i="4"/>
  <c r="I21" i="4"/>
  <c r="J22" i="4"/>
  <c r="F28" i="4"/>
  <c r="J28" i="4"/>
  <c r="I29" i="4"/>
  <c r="H30" i="4"/>
  <c r="G31" i="4"/>
  <c r="H32" i="4"/>
  <c r="G33" i="4"/>
  <c r="G34" i="4"/>
  <c r="G35" i="4"/>
  <c r="G37" i="4"/>
  <c r="G39" i="4"/>
  <c r="G41" i="4"/>
  <c r="G43" i="4"/>
  <c r="I44" i="4"/>
  <c r="H45" i="4"/>
  <c r="G46" i="4"/>
  <c r="I47" i="4"/>
  <c r="H48" i="4"/>
  <c r="I49" i="4"/>
  <c r="H51" i="4"/>
  <c r="G52" i="4"/>
  <c r="F53" i="4"/>
  <c r="J53" i="4"/>
  <c r="I54" i="4"/>
  <c r="J55" i="4"/>
  <c r="J56" i="4"/>
  <c r="I58" i="4"/>
  <c r="J59" i="4"/>
  <c r="F61" i="4"/>
  <c r="J62" i="4"/>
  <c r="F64" i="4"/>
  <c r="J64" i="4"/>
  <c r="J69" i="4"/>
  <c r="I70" i="4"/>
  <c r="H71" i="4"/>
  <c r="H73" i="4"/>
  <c r="G74" i="4"/>
  <c r="G75" i="4"/>
  <c r="G78" i="4"/>
  <c r="G80" i="4"/>
  <c r="F43" i="4"/>
  <c r="G44" i="4"/>
  <c r="G45" i="4"/>
  <c r="F46" i="4"/>
  <c r="G47" i="4"/>
  <c r="G48" i="4"/>
  <c r="G49" i="4"/>
  <c r="G51" i="4"/>
  <c r="F52" i="4"/>
  <c r="J52" i="4"/>
  <c r="I53" i="4"/>
  <c r="H54" i="4"/>
  <c r="I55" i="4"/>
  <c r="I56" i="4"/>
  <c r="I57" i="4"/>
  <c r="I59" i="4"/>
  <c r="J60" i="4"/>
  <c r="I61" i="4"/>
  <c r="I62" i="4"/>
  <c r="J63" i="4"/>
  <c r="I64" i="4"/>
  <c r="J65" i="4"/>
  <c r="I69" i="4"/>
  <c r="H70" i="4"/>
  <c r="G71" i="4"/>
  <c r="F72" i="4"/>
  <c r="J72" i="4"/>
  <c r="F74" i="4"/>
  <c r="F75" i="4"/>
  <c r="F76" i="4"/>
  <c r="F78" i="4"/>
  <c r="F80" i="4"/>
  <c r="G22" i="1" l="1"/>
  <c r="G41" i="1"/>
  <c r="E63" i="1" l="1"/>
  <c r="F27" i="1"/>
  <c r="I40" i="1"/>
  <c r="H27" i="1"/>
  <c r="I58" i="1"/>
  <c r="G23" i="1"/>
  <c r="D72" i="1"/>
  <c r="D73" i="1"/>
  <c r="E23" i="1"/>
  <c r="G59" i="1"/>
  <c r="D52" i="1"/>
  <c r="G25" i="1"/>
  <c r="G74" i="1"/>
  <c r="G62" i="1"/>
  <c r="G21" i="1"/>
  <c r="H24" i="1"/>
  <c r="E22" i="1"/>
  <c r="E26" i="1"/>
  <c r="D32" i="1"/>
  <c r="E66" i="1"/>
  <c r="G78" i="1"/>
  <c r="G60" i="1"/>
  <c r="G66" i="1"/>
  <c r="D64" i="1"/>
  <c r="F55" i="1"/>
  <c r="I37" i="1"/>
  <c r="D31" i="1"/>
  <c r="F42" i="1"/>
  <c r="I81" i="1"/>
  <c r="I27" i="1"/>
  <c r="G26" i="1"/>
  <c r="D55" i="1"/>
  <c r="G42" i="1"/>
  <c r="G15" i="1"/>
  <c r="D70" i="1"/>
  <c r="D53" i="1"/>
  <c r="G37" i="1"/>
  <c r="G36" i="1"/>
  <c r="G19" i="1"/>
  <c r="E21" i="1"/>
  <c r="G16" i="1"/>
  <c r="G33" i="1"/>
  <c r="G46" i="1"/>
  <c r="G65" i="1"/>
  <c r="D27" i="1"/>
  <c r="I77" i="1"/>
  <c r="D25" i="1"/>
  <c r="E36" i="1"/>
  <c r="D78" i="1"/>
  <c r="E27" i="1"/>
  <c r="G80" i="1"/>
  <c r="D42" i="1"/>
  <c r="D30" i="1"/>
  <c r="E49" i="1"/>
  <c r="G50" i="1"/>
  <c r="D20" i="1"/>
  <c r="I67" i="1"/>
  <c r="D38" i="1"/>
  <c r="G39" i="1"/>
  <c r="I42" i="1"/>
  <c r="G27" i="1"/>
  <c r="G43" i="1"/>
  <c r="G77" i="1"/>
  <c r="G63" i="1"/>
  <c r="G67" i="1"/>
  <c r="G56" i="1"/>
  <c r="F67" i="1"/>
  <c r="D66" i="1"/>
  <c r="D60" i="1"/>
  <c r="D54" i="1"/>
  <c r="E47" i="1"/>
  <c r="G68" i="1"/>
  <c r="E42" i="1"/>
  <c r="I80" i="1"/>
  <c r="D29" i="1"/>
  <c r="D71" i="1"/>
  <c r="G58" i="1"/>
  <c r="G47" i="1"/>
  <c r="E65" i="1"/>
  <c r="G44" i="1"/>
  <c r="G24" i="1"/>
  <c r="G18" i="1"/>
  <c r="D48" i="1"/>
  <c r="G49" i="1"/>
  <c r="I35" i="1"/>
  <c r="H67" i="1"/>
  <c r="D41" i="1"/>
  <c r="F79" i="1"/>
  <c r="D23" i="1"/>
  <c r="D22" i="1"/>
  <c r="I41" i="1"/>
  <c r="D24" i="1" l="1"/>
  <c r="I39" i="1"/>
  <c r="E50" i="1"/>
  <c r="I57" i="1"/>
  <c r="E19" i="1"/>
  <c r="E24" i="1"/>
  <c r="I76" i="1"/>
  <c r="E68" i="1"/>
  <c r="H25" i="1"/>
  <c r="D37" i="1"/>
  <c r="I68" i="1"/>
  <c r="D18" i="1"/>
  <c r="D68" i="1"/>
  <c r="D47" i="1"/>
  <c r="F81" i="1"/>
  <c r="D81" i="1"/>
  <c r="F68" i="1"/>
  <c r="D34" i="1"/>
  <c r="F38" i="1"/>
  <c r="D67" i="1"/>
  <c r="F32" i="1"/>
  <c r="D59" i="1"/>
  <c r="D65" i="1"/>
  <c r="E55" i="1"/>
  <c r="I24" i="1"/>
  <c r="D40" i="1"/>
  <c r="G40" i="1"/>
  <c r="D56" i="1"/>
  <c r="G76" i="1"/>
  <c r="E67" i="1"/>
  <c r="E58" i="1"/>
  <c r="D43" i="1"/>
  <c r="D21" i="1"/>
  <c r="G75" i="1"/>
  <c r="D19" i="1"/>
  <c r="F24" i="1"/>
  <c r="E79" i="1"/>
  <c r="E40" i="1"/>
  <c r="G81" i="1"/>
  <c r="D36" i="1"/>
  <c r="F58" i="1"/>
  <c r="D69" i="1"/>
  <c r="D33" i="1"/>
  <c r="D57" i="1"/>
  <c r="G57" i="1"/>
  <c r="E25" i="1"/>
  <c r="I25" i="1"/>
  <c r="F25" i="1"/>
  <c r="D50" i="1"/>
  <c r="H66" i="1"/>
  <c r="G79" i="1"/>
  <c r="D45" i="1"/>
  <c r="I38" i="1"/>
  <c r="D39" i="1"/>
  <c r="F77" i="1"/>
  <c r="D51" i="1"/>
  <c r="D35" i="1"/>
  <c r="G35" i="1"/>
  <c r="H50" i="1"/>
  <c r="F73" i="1"/>
  <c r="G38" i="1"/>
  <c r="D61" i="1"/>
  <c r="I26" i="1"/>
  <c r="D62" i="1"/>
  <c r="D80" i="1"/>
  <c r="D77" i="1"/>
  <c r="F36" i="1"/>
  <c r="D76" i="1"/>
  <c r="I78" i="1"/>
  <c r="E77" i="1"/>
  <c r="D44" i="1"/>
  <c r="D16" i="1"/>
  <c r="D17" i="1"/>
  <c r="D15" i="1"/>
  <c r="D49" i="1"/>
  <c r="G34" i="1"/>
  <c r="D46" i="1"/>
  <c r="E60" i="1"/>
  <c r="D26" i="1"/>
  <c r="I66" i="1"/>
  <c r="I79" i="1"/>
  <c r="F40" i="1"/>
  <c r="F50" i="1"/>
  <c r="E38" i="1"/>
  <c r="E81" i="1"/>
  <c r="D28" i="1"/>
  <c r="F26" i="1"/>
  <c r="D75" i="1"/>
  <c r="D79" i="1"/>
  <c r="I36" i="1"/>
  <c r="E73" i="1"/>
  <c r="E32" i="1"/>
  <c r="E16" i="1"/>
  <c r="H68" i="1"/>
  <c r="E44" i="1"/>
  <c r="I50" i="1"/>
  <c r="H26" i="1"/>
  <c r="D58" i="1"/>
  <c r="D74" i="1"/>
  <c r="D63" i="1"/>
  <c r="F66" i="1"/>
  <c r="G27" i="2" l="1"/>
  <c r="H27" i="4" s="1"/>
  <c r="G42" i="2"/>
  <c r="H42" i="4" s="1"/>
  <c r="G41" i="2"/>
  <c r="H41" i="4" s="1"/>
  <c r="D35" i="2" l="1"/>
  <c r="D34" i="2"/>
  <c r="D68" i="2"/>
  <c r="D62" i="2"/>
  <c r="D81" i="2"/>
  <c r="H67" i="2"/>
  <c r="I67" i="4" s="1"/>
  <c r="D80" i="2"/>
  <c r="E22" i="2"/>
  <c r="D22" i="2"/>
  <c r="I81" i="2"/>
  <c r="J81" i="4" s="1"/>
  <c r="D42" i="2"/>
  <c r="D25" i="2"/>
  <c r="E47" i="2"/>
  <c r="I50" i="2"/>
  <c r="J50" i="4" s="1"/>
  <c r="I41" i="2"/>
  <c r="J41" i="4" s="1"/>
  <c r="D19" i="2"/>
  <c r="E25" i="2"/>
  <c r="E79" i="2"/>
  <c r="D79" i="2"/>
  <c r="E23" i="2"/>
  <c r="D78" i="2"/>
  <c r="F68" i="2"/>
  <c r="D41" i="2"/>
  <c r="E55" i="2"/>
  <c r="E66" i="2"/>
  <c r="H68" i="2"/>
  <c r="I68" i="4" s="1"/>
  <c r="F73" i="2"/>
  <c r="I39" i="2"/>
  <c r="J39" i="4" s="1"/>
  <c r="E42" i="2"/>
  <c r="D27" i="2"/>
  <c r="D48" i="2"/>
  <c r="D20" i="2"/>
  <c r="D64" i="2"/>
  <c r="D55" i="2"/>
  <c r="D32" i="2"/>
  <c r="D73" i="2"/>
  <c r="D29" i="2"/>
  <c r="D70" i="2"/>
  <c r="D52" i="2"/>
  <c r="G25" i="2"/>
  <c r="H25" i="4" s="1"/>
  <c r="G67" i="2"/>
  <c r="H67" i="4" s="1"/>
  <c r="D36" i="2"/>
  <c r="D77" i="2"/>
  <c r="D58" i="2"/>
  <c r="G80" i="2"/>
  <c r="H80" i="4" s="1"/>
  <c r="G39" i="2"/>
  <c r="H39" i="4" s="1"/>
  <c r="G79" i="2"/>
  <c r="H79" i="4" s="1"/>
  <c r="G38" i="2"/>
  <c r="H38" i="4" s="1"/>
  <c r="I80" i="2"/>
  <c r="J80" i="4" s="1"/>
  <c r="G15" i="2"/>
  <c r="H15" i="4" s="1"/>
  <c r="G59" i="2"/>
  <c r="H59" i="4" s="1"/>
  <c r="G43" i="2"/>
  <c r="H43" i="4" s="1"/>
  <c r="I42" i="2"/>
  <c r="J42" i="4" s="1"/>
  <c r="G23" i="2"/>
  <c r="H23" i="4" s="1"/>
  <c r="G57" i="2"/>
  <c r="H57" i="4" s="1"/>
  <c r="G35" i="2"/>
  <c r="H35" i="4" s="1"/>
  <c r="G76" i="2"/>
  <c r="H76" i="4" s="1"/>
  <c r="G40" i="2"/>
  <c r="H40" i="4" s="1"/>
  <c r="G81" i="2"/>
  <c r="H81" i="4" s="1"/>
  <c r="E73" i="2"/>
  <c r="D17" i="2"/>
  <c r="D61" i="2"/>
  <c r="D45" i="2"/>
  <c r="G26" i="2"/>
  <c r="H26" i="4" s="1"/>
  <c r="G68" i="2"/>
  <c r="H68" i="4" s="1"/>
  <c r="G36" i="2"/>
  <c r="H36" i="4" s="1"/>
  <c r="G77" i="2"/>
  <c r="H77" i="4" s="1"/>
  <c r="G58" i="2"/>
  <c r="H58" i="4" s="1"/>
  <c r="G44" i="2"/>
  <c r="H44" i="4" s="1"/>
  <c r="G16" i="2"/>
  <c r="H16" i="4" s="1"/>
  <c r="G60" i="2"/>
  <c r="H60" i="4" s="1"/>
  <c r="G33" i="2"/>
  <c r="H33" i="4" s="1"/>
  <c r="G74" i="2"/>
  <c r="H74" i="4" s="1"/>
  <c r="G56" i="2"/>
  <c r="H56" i="4" s="1"/>
  <c r="F42" i="2"/>
  <c r="F27" i="2"/>
  <c r="I27" i="2"/>
  <c r="J27" i="4" s="1"/>
  <c r="G22" i="2"/>
  <c r="H22" i="4" s="1"/>
  <c r="H27" i="2"/>
  <c r="I27" i="4" s="1"/>
  <c r="D40" i="2" l="1"/>
  <c r="B40" i="4" s="1"/>
  <c r="D57" i="2"/>
  <c r="B57" i="4" s="1"/>
  <c r="D76" i="2"/>
  <c r="E76" i="4" s="1"/>
  <c r="E32" i="2"/>
  <c r="C32" i="4" s="1"/>
  <c r="B61" i="4"/>
  <c r="E61" i="4"/>
  <c r="B52" i="4"/>
  <c r="E52" i="4"/>
  <c r="B48" i="4"/>
  <c r="E48" i="4"/>
  <c r="B41" i="4"/>
  <c r="E41" i="4"/>
  <c r="C79" i="4"/>
  <c r="F79" i="4"/>
  <c r="B62" i="4"/>
  <c r="E62" i="4"/>
  <c r="B17" i="4"/>
  <c r="E17" i="4"/>
  <c r="B55" i="4"/>
  <c r="E55" i="4"/>
  <c r="B27" i="4"/>
  <c r="E27" i="4"/>
  <c r="D68" i="4"/>
  <c r="G68" i="4"/>
  <c r="C25" i="4"/>
  <c r="F25" i="4"/>
  <c r="C47" i="4"/>
  <c r="F47" i="4"/>
  <c r="B22" i="4"/>
  <c r="E22" i="4"/>
  <c r="B68" i="4"/>
  <c r="E68" i="4"/>
  <c r="D42" i="4"/>
  <c r="G42" i="4"/>
  <c r="B29" i="4"/>
  <c r="E29" i="4"/>
  <c r="B64" i="4"/>
  <c r="E64" i="4"/>
  <c r="C42" i="4"/>
  <c r="F42" i="4"/>
  <c r="C66" i="4"/>
  <c r="F66" i="4"/>
  <c r="B79" i="4"/>
  <c r="E79" i="4"/>
  <c r="B19" i="4"/>
  <c r="E19" i="4"/>
  <c r="B25" i="4"/>
  <c r="E25" i="4"/>
  <c r="D23" i="2"/>
  <c r="E27" i="2"/>
  <c r="B34" i="4"/>
  <c r="E34" i="4"/>
  <c r="D27" i="4"/>
  <c r="G27" i="4"/>
  <c r="B81" i="4"/>
  <c r="E81" i="4"/>
  <c r="B35" i="4"/>
  <c r="E35" i="4"/>
  <c r="C55" i="4"/>
  <c r="F55" i="4"/>
  <c r="B77" i="4"/>
  <c r="E77" i="4"/>
  <c r="B32" i="4"/>
  <c r="E32" i="4"/>
  <c r="D73" i="4"/>
  <c r="G73" i="4"/>
  <c r="B78" i="4"/>
  <c r="E78" i="4"/>
  <c r="B80" i="4"/>
  <c r="E80" i="4"/>
  <c r="C73" i="4"/>
  <c r="F73" i="4"/>
  <c r="B36" i="4"/>
  <c r="E36" i="4"/>
  <c r="B70" i="4"/>
  <c r="E70" i="4"/>
  <c r="C23" i="4"/>
  <c r="F23" i="4"/>
  <c r="B45" i="4"/>
  <c r="E45" i="4"/>
  <c r="B58" i="4"/>
  <c r="E58" i="4"/>
  <c r="B73" i="4"/>
  <c r="E73" i="4"/>
  <c r="B20" i="4"/>
  <c r="E20" i="4"/>
  <c r="B42" i="4"/>
  <c r="E42" i="4"/>
  <c r="C22" i="4"/>
  <c r="F22" i="4"/>
  <c r="D75" i="2"/>
  <c r="D46" i="2"/>
  <c r="D26" i="2"/>
  <c r="D18" i="2"/>
  <c r="I66" i="2"/>
  <c r="J66" i="4" s="1"/>
  <c r="H25" i="2"/>
  <c r="I25" i="4" s="1"/>
  <c r="D47" i="2"/>
  <c r="E63" i="2"/>
  <c r="E50" i="2"/>
  <c r="D67" i="2"/>
  <c r="I40" i="2"/>
  <c r="J40" i="4" s="1"/>
  <c r="F55" i="2"/>
  <c r="E19" i="2"/>
  <c r="E67" i="2"/>
  <c r="E38" i="2"/>
  <c r="F26" i="2"/>
  <c r="D31" i="2"/>
  <c r="D72" i="2"/>
  <c r="D54" i="2"/>
  <c r="G21" i="2"/>
  <c r="H21" i="4" s="1"/>
  <c r="G65" i="2"/>
  <c r="H65" i="4" s="1"/>
  <c r="G49" i="2"/>
  <c r="H49" i="4" s="1"/>
  <c r="E68" i="2"/>
  <c r="E26" i="2"/>
  <c r="I67" i="2"/>
  <c r="J67" i="4" s="1"/>
  <c r="I25" i="2"/>
  <c r="J25" i="4" s="1"/>
  <c r="E58" i="2"/>
  <c r="E77" i="2"/>
  <c r="E36" i="2"/>
  <c r="F40" i="2"/>
  <c r="F81" i="2"/>
  <c r="G46" i="2"/>
  <c r="H46" i="4" s="1"/>
  <c r="G18" i="2"/>
  <c r="H18" i="4" s="1"/>
  <c r="G62" i="2"/>
  <c r="H62" i="4" s="1"/>
  <c r="I38" i="2"/>
  <c r="J38" i="4" s="1"/>
  <c r="I79" i="2"/>
  <c r="J79" i="4" s="1"/>
  <c r="I58" i="2"/>
  <c r="J58" i="4" s="1"/>
  <c r="I77" i="2"/>
  <c r="J77" i="4" s="1"/>
  <c r="I36" i="2"/>
  <c r="J36" i="4" s="1"/>
  <c r="G37" i="2"/>
  <c r="H37" i="4" s="1"/>
  <c r="G78" i="2"/>
  <c r="H78" i="4" s="1"/>
  <c r="G19" i="2"/>
  <c r="H19" i="4" s="1"/>
  <c r="G63" i="2"/>
  <c r="H63" i="4" s="1"/>
  <c r="G47" i="2"/>
  <c r="H47" i="4" s="1"/>
  <c r="I35" i="2"/>
  <c r="J35" i="4" s="1"/>
  <c r="I57" i="2"/>
  <c r="J57" i="4" s="1"/>
  <c r="D21" i="2"/>
  <c r="D65" i="2"/>
  <c r="D49" i="2"/>
  <c r="D53" i="2"/>
  <c r="D30" i="2"/>
  <c r="D71" i="2"/>
  <c r="D15" i="2"/>
  <c r="D59" i="2"/>
  <c r="D43" i="2"/>
  <c r="G50" i="2"/>
  <c r="H50" i="4" s="1"/>
  <c r="G66" i="2"/>
  <c r="H66" i="4" s="1"/>
  <c r="G24" i="2"/>
  <c r="H24" i="4" s="1"/>
  <c r="D50" i="2"/>
  <c r="D66" i="2"/>
  <c r="D24" i="2"/>
  <c r="F38" i="2"/>
  <c r="F79" i="2"/>
  <c r="I68" i="2"/>
  <c r="J68" i="4" s="1"/>
  <c r="I26" i="2"/>
  <c r="J26" i="4" s="1"/>
  <c r="H50" i="2"/>
  <c r="I50" i="4" s="1"/>
  <c r="H24" i="2"/>
  <c r="I24" i="4" s="1"/>
  <c r="H66" i="2"/>
  <c r="I66" i="4" s="1"/>
  <c r="G75" i="2"/>
  <c r="H75" i="4" s="1"/>
  <c r="G34" i="2"/>
  <c r="H34" i="4" s="1"/>
  <c r="F67" i="2"/>
  <c r="F25" i="2"/>
  <c r="D51" i="2"/>
  <c r="D69" i="2"/>
  <c r="D28" i="2"/>
  <c r="F24" i="2"/>
  <c r="F66" i="2"/>
  <c r="F50" i="2"/>
  <c r="F58" i="2"/>
  <c r="F36" i="2"/>
  <c r="F77" i="2"/>
  <c r="E16" i="2"/>
  <c r="E60" i="2"/>
  <c r="E44" i="2"/>
  <c r="D33" i="2"/>
  <c r="D74" i="2"/>
  <c r="D56" i="2"/>
  <c r="E49" i="2"/>
  <c r="E21" i="2"/>
  <c r="E65" i="2"/>
  <c r="I78" i="2"/>
  <c r="J78" i="4" s="1"/>
  <c r="I37" i="2"/>
  <c r="J37" i="4" s="1"/>
  <c r="E81" i="2"/>
  <c r="E40" i="2"/>
  <c r="D44" i="2"/>
  <c r="D16" i="2"/>
  <c r="D60" i="2"/>
  <c r="E40" i="4" l="1"/>
  <c r="E57" i="4"/>
  <c r="F32" i="4"/>
  <c r="B76" i="4"/>
  <c r="C40" i="4"/>
  <c r="F40" i="4"/>
  <c r="B33" i="4"/>
  <c r="E33" i="4"/>
  <c r="D66" i="4"/>
  <c r="G66" i="4"/>
  <c r="D25" i="4"/>
  <c r="G25" i="4"/>
  <c r="B43" i="4"/>
  <c r="E43" i="4"/>
  <c r="B30" i="4"/>
  <c r="E30" i="4"/>
  <c r="B21" i="4"/>
  <c r="E21" i="4"/>
  <c r="B54" i="4"/>
  <c r="E54" i="4"/>
  <c r="C19" i="4"/>
  <c r="F19" i="4"/>
  <c r="B26" i="4"/>
  <c r="E26" i="4"/>
  <c r="B23" i="4"/>
  <c r="E23" i="4"/>
  <c r="B60" i="4"/>
  <c r="E60" i="4"/>
  <c r="C44" i="4"/>
  <c r="F44" i="4"/>
  <c r="D67" i="4"/>
  <c r="G67" i="4"/>
  <c r="B53" i="4"/>
  <c r="E53" i="4"/>
  <c r="B72" i="4"/>
  <c r="E72" i="4"/>
  <c r="I24" i="2"/>
  <c r="J24" i="4" s="1"/>
  <c r="B16" i="4"/>
  <c r="E16" i="4"/>
  <c r="C21" i="4"/>
  <c r="F21" i="4"/>
  <c r="B56" i="4"/>
  <c r="E56" i="4"/>
  <c r="C60" i="4"/>
  <c r="F60" i="4"/>
  <c r="D58" i="4"/>
  <c r="G58" i="4"/>
  <c r="B28" i="4"/>
  <c r="E28" i="4"/>
  <c r="D79" i="4"/>
  <c r="G79" i="4"/>
  <c r="B24" i="4"/>
  <c r="E24" i="4"/>
  <c r="B15" i="4"/>
  <c r="E15" i="4"/>
  <c r="B49" i="4"/>
  <c r="E49" i="4"/>
  <c r="I76" i="2"/>
  <c r="J76" i="4" s="1"/>
  <c r="D81" i="4"/>
  <c r="G81" i="4"/>
  <c r="C36" i="4"/>
  <c r="F36" i="4"/>
  <c r="C68" i="4"/>
  <c r="F68" i="4"/>
  <c r="B31" i="4"/>
  <c r="E31" i="4"/>
  <c r="C67" i="4"/>
  <c r="F67" i="4"/>
  <c r="D55" i="4"/>
  <c r="G55" i="4"/>
  <c r="D38" i="2"/>
  <c r="B47" i="4"/>
  <c r="E47" i="4"/>
  <c r="B46" i="4"/>
  <c r="E46" i="4"/>
  <c r="C27" i="4"/>
  <c r="F27" i="4"/>
  <c r="D77" i="4"/>
  <c r="G77" i="4"/>
  <c r="B51" i="4"/>
  <c r="E51" i="4"/>
  <c r="B50" i="4"/>
  <c r="E50" i="4"/>
  <c r="C58" i="4"/>
  <c r="F58" i="4"/>
  <c r="D26" i="4"/>
  <c r="G26" i="4"/>
  <c r="H26" i="2"/>
  <c r="I26" i="4" s="1"/>
  <c r="C50" i="4"/>
  <c r="F50" i="4"/>
  <c r="C81" i="4"/>
  <c r="F81" i="4"/>
  <c r="C65" i="4"/>
  <c r="F65" i="4"/>
  <c r="D36" i="4"/>
  <c r="G36" i="4"/>
  <c r="D24" i="4"/>
  <c r="G24" i="4"/>
  <c r="B59" i="4"/>
  <c r="E59" i="4"/>
  <c r="C26" i="4"/>
  <c r="F26" i="4"/>
  <c r="F32" i="2"/>
  <c r="C38" i="4"/>
  <c r="F38" i="4"/>
  <c r="C63" i="4"/>
  <c r="F63" i="4"/>
  <c r="E24" i="2"/>
  <c r="D39" i="2"/>
  <c r="B44" i="4"/>
  <c r="E44" i="4"/>
  <c r="C49" i="4"/>
  <c r="F49" i="4"/>
  <c r="B74" i="4"/>
  <c r="E74" i="4"/>
  <c r="C16" i="4"/>
  <c r="F16" i="4"/>
  <c r="D50" i="4"/>
  <c r="G50" i="4"/>
  <c r="B69" i="4"/>
  <c r="E69" i="4"/>
  <c r="D38" i="4"/>
  <c r="G38" i="4"/>
  <c r="B66" i="4"/>
  <c r="E66" i="4"/>
  <c r="B71" i="4"/>
  <c r="E71" i="4"/>
  <c r="B65" i="4"/>
  <c r="E65" i="4"/>
  <c r="D40" i="4"/>
  <c r="G40" i="4"/>
  <c r="C77" i="4"/>
  <c r="F77" i="4"/>
  <c r="D37" i="2"/>
  <c r="B67" i="4"/>
  <c r="E67" i="4"/>
  <c r="D63" i="2"/>
  <c r="B18" i="4"/>
  <c r="E18" i="4"/>
  <c r="B75" i="4"/>
  <c r="E75" i="4"/>
  <c r="B39" i="4" l="1"/>
  <c r="E39" i="4"/>
  <c r="D32" i="4"/>
  <c r="G32" i="4"/>
  <c r="B63" i="4"/>
  <c r="E63" i="4"/>
  <c r="B37" i="4"/>
  <c r="E37" i="4"/>
  <c r="C24" i="4"/>
  <c r="F24" i="4"/>
  <c r="B38" i="4"/>
  <c r="E38" i="4"/>
</calcChain>
</file>

<file path=xl/sharedStrings.xml><?xml version="1.0" encoding="utf-8"?>
<sst xmlns="http://schemas.openxmlformats.org/spreadsheetml/2006/main" count="773" uniqueCount="100">
  <si>
    <t>3701. Tariffs</t>
  </si>
  <si>
    <t>Data sources:</t>
  </si>
  <si>
    <t>x1 = 3607. Unit rate 1 p/kWh (in Tariffs)</t>
  </si>
  <si>
    <t>x2 = 3607. Unit rate 2 p/kWh (in Tariffs)</t>
  </si>
  <si>
    <t>x3 = 3607. Unit rate 3 p/kWh (in Tariffs)</t>
  </si>
  <si>
    <t>x4 = 3607. Fixed charge p/MPAN/day (in Tariffs)</t>
  </si>
  <si>
    <t>x5 = 3607. Capacity charge p/kVA/day (in Tariffs)</t>
  </si>
  <si>
    <t>x6 = 3607. Reactive power charge p/kVArh (in Tariffs)</t>
  </si>
  <si>
    <t>Kind:</t>
  </si>
  <si>
    <t>Input data</t>
  </si>
  <si>
    <t>Fixed data</t>
  </si>
  <si>
    <t>Copy cells</t>
  </si>
  <si>
    <t>Formula:</t>
  </si>
  <si>
    <t/>
  </si>
  <si>
    <t>= x1</t>
  </si>
  <si>
    <t>= x2</t>
  </si>
  <si>
    <t>= x3</t>
  </si>
  <si>
    <t>= x4</t>
  </si>
  <si>
    <t>= x5</t>
  </si>
  <si>
    <t>= x6</t>
  </si>
  <si>
    <t>Open LLFCs</t>
  </si>
  <si>
    <t>PCs</t>
  </si>
  <si>
    <t>Unit rate 1 p/kWh</t>
  </si>
  <si>
    <t>Unit rate 2 p/kWh</t>
  </si>
  <si>
    <t>Unit rate 3 p/kWh</t>
  </si>
  <si>
    <t>Fixed charge p/MPAN/day</t>
  </si>
  <si>
    <t>Capacity charge p/kVA/day</t>
  </si>
  <si>
    <t>Reactive power charge p/kVArh</t>
  </si>
  <si>
    <t>Closed LLFCs</t>
  </si>
  <si>
    <t>Domestic Unrestricted</t>
  </si>
  <si>
    <t>n/a</t>
  </si>
  <si>
    <t>Domestic Two Rate</t>
  </si>
  <si>
    <t>Domestic Off Peak (related MPAN)</t>
  </si>
  <si>
    <t>Small Non Domestic Unrestricted</t>
  </si>
  <si>
    <t>Small Non Domestic Two Rate</t>
  </si>
  <si>
    <t>Small Non Domestic Off Peak (related MPAN)</t>
  </si>
  <si>
    <t>LV Medium Non-Domestic</t>
  </si>
  <si>
    <t>LV Sub Medium Non-Domestic</t>
  </si>
  <si>
    <t>HV Medium Non-Domestic</t>
  </si>
  <si>
    <t>LV HH Metered</t>
  </si>
  <si>
    <t>LV Sub HH Metered</t>
  </si>
  <si>
    <t>HV HH Metered</t>
  </si>
  <si>
    <t>HV Sub HH Metered</t>
  </si>
  <si>
    <t>NHH UMS category A</t>
  </si>
  <si>
    <t>NHH UMS category B</t>
  </si>
  <si>
    <t>NHH UMS category C</t>
  </si>
  <si>
    <t>NHH UMS category D</t>
  </si>
  <si>
    <t>LV UMS (Pseudo HH Metered)</t>
  </si>
  <si>
    <t>LV Generation NHH</t>
  </si>
  <si>
    <t>LV Sub Generation NHH</t>
  </si>
  <si>
    <t>LV Generation Intermittent</t>
  </si>
  <si>
    <t>LV Generation Non-Intermittent</t>
  </si>
  <si>
    <t>LV Sub Generation Intermittent</t>
  </si>
  <si>
    <t>LV Sub Generation Non-Intermittent</t>
  </si>
  <si>
    <t>HV Generation Intermittent</t>
  </si>
  <si>
    <t>HV Generation Non-Intermittent</t>
  </si>
  <si>
    <t>HV Sub Generation Intermittent</t>
  </si>
  <si>
    <t>HV Sub Generation Non-Intermittent</t>
  </si>
  <si>
    <t>LDNO LV: Domestic Unrestricted</t>
  </si>
  <si>
    <t>LDNO LV: Domestic Two Rate</t>
  </si>
  <si>
    <t>LDNO LV: Domestic Off Peak (related MPAN)</t>
  </si>
  <si>
    <t>LDNO LV: Small Non Domestic Unrestricted</t>
  </si>
  <si>
    <t>LDNO LV: Small Non Domestic Two Rate</t>
  </si>
  <si>
    <t>LDNO LV: Small Non Domestic Off Peak (related MPAN)</t>
  </si>
  <si>
    <t>LDNO LV: LV Medium Non-Domestic</t>
  </si>
  <si>
    <t>LDNO LV: LV HH Metered</t>
  </si>
  <si>
    <t>LDNO LV: NHH UMS category A</t>
  </si>
  <si>
    <t>LDNO LV: NHH UMS category B</t>
  </si>
  <si>
    <t>LDNO LV: NHH UMS category C</t>
  </si>
  <si>
    <t>LDNO LV: NHH UMS category D</t>
  </si>
  <si>
    <t>LDNO LV: LV UMS (Pseudo HH Metered)</t>
  </si>
  <si>
    <t>LDNO LV: LV Generation NHH</t>
  </si>
  <si>
    <t>LDNO LV: LV Generation Intermittent</t>
  </si>
  <si>
    <t>LDNO LV: LV Generation Non-Intermittent</t>
  </si>
  <si>
    <t>LDNO HV: Domestic Unrestricted</t>
  </si>
  <si>
    <t>LDNO HV: Domestic Two Rate</t>
  </si>
  <si>
    <t>LDNO HV: Domestic Off Peak (related MPAN)</t>
  </si>
  <si>
    <t>LDNO HV: Small Non Domestic Unrestricted</t>
  </si>
  <si>
    <t>LDNO HV: Small Non Domestic Two Rate</t>
  </si>
  <si>
    <t>LDNO HV: Small Non Domestic Off Peak (related MPAN)</t>
  </si>
  <si>
    <t>LDNO HV: LV Medium Non-Domestic</t>
  </si>
  <si>
    <t>LDNO HV: LV HH Metered</t>
  </si>
  <si>
    <t>LDNO HV: LV Sub HH Metered</t>
  </si>
  <si>
    <t>LDNO HV: HV HH Metered</t>
  </si>
  <si>
    <t>LDNO HV: NHH UMS category A</t>
  </si>
  <si>
    <t>LDNO HV: NHH UMS category B</t>
  </si>
  <si>
    <t>LDNO HV: NHH UMS category C</t>
  </si>
  <si>
    <t>LDNO HV: NHH UMS category D</t>
  </si>
  <si>
    <t>LDNO HV: LV UMS (Pseudo HH Metered)</t>
  </si>
  <si>
    <t>LDNO HV: LV Generation NHH</t>
  </si>
  <si>
    <t>LDNO HV: LV Sub Generation NHH</t>
  </si>
  <si>
    <t>LDNO HV: LV Generation Intermittent</t>
  </si>
  <si>
    <t>LDNO HV: LV Generation Non-Intermittent</t>
  </si>
  <si>
    <t>LDNO HV: LV Sub Generation Intermittent</t>
  </si>
  <si>
    <t>LDNO HV: LV Sub Generation Non-Intermittent</t>
  </si>
  <si>
    <t>LDNO HV: HV Generation Intermittent</t>
  </si>
  <si>
    <t>LDNO HV: HV Generation Non-Intermittent</t>
  </si>
  <si>
    <t>% Change Unit rate 1</t>
  </si>
  <si>
    <t>% Change Unit rate 2</t>
  </si>
  <si>
    <t>% Change Unit rate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</si>
</sst>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\ _(???,???,??0.000_);[Red]\ \(???,???,??0.000\);;@"/>
    <numFmt numFmtId="165" formatCode="\ _(???,???,??0.00_);[Red]\ \(???,???,??0.00\);;@"/>
    <numFmt numFmtId="166" formatCode="#,##0.000;[Red]#,##0.000"/>
    <numFmt numFmtId="167" formatCode="#,##0.00;[Red]#,##0.00"/>
    <numFmt numFmtId="168" formatCode="0.0%"/>
  </numFmts>
  <fonts count="6" x14ac:knownFonts="1">
    <font>
      <sz val="10"/>
      <name val="Arial"/>
      <family val="2"/>
    </font>
    <font>
      <b/>
      <sz val="15"/>
      <name val="Arial"/>
      <family val="2"/>
    </font>
    <font>
      <b/>
      <sz val="13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10"/>
      <color indexed="2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dashed">
        <color indexed="20"/>
      </top>
      <bottom style="dashed">
        <color indexed="2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0" fillId="0" borderId="0" xfId="0" applyNumberFormat="1" applyAlignment="1">
      <alignment horizontal="left" vertical="center"/>
    </xf>
    <xf numFmtId="49" fontId="3" fillId="0" borderId="0" xfId="0" applyNumberFormat="1" applyFont="1" applyAlignment="1">
      <alignment horizontal="left" vertical="center"/>
    </xf>
    <xf numFmtId="49" fontId="0" fillId="0" borderId="1" xfId="0" applyNumberFormat="1" applyBorder="1" applyAlignment="1">
      <alignment horizontal="centerContinuous" vertical="center" wrapText="1"/>
    </xf>
    <xf numFmtId="49" fontId="4" fillId="2" borderId="0" xfId="0" applyNumberFormat="1" applyFont="1" applyFill="1" applyAlignment="1">
      <alignment horizontal="center" vertical="center" wrapText="1"/>
    </xf>
    <xf numFmtId="49" fontId="4" fillId="2" borderId="0" xfId="0" applyNumberFormat="1" applyFont="1" applyFill="1" applyAlignment="1">
      <alignment horizontal="left" vertical="center" wrapText="1"/>
    </xf>
    <xf numFmtId="49" fontId="0" fillId="3" borderId="0" xfId="0" applyNumberFormat="1" applyFill="1" applyAlignment="1" applyProtection="1">
      <alignment horizontal="left" vertical="center" wrapText="1"/>
      <protection locked="0"/>
    </xf>
    <xf numFmtId="49" fontId="0" fillId="4" borderId="0" xfId="0" applyNumberFormat="1" applyFill="1" applyAlignment="1">
      <alignment horizontal="left" vertical="center" wrapText="1"/>
    </xf>
    <xf numFmtId="164" fontId="0" fillId="5" borderId="0" xfId="0" applyNumberFormat="1" applyFill="1" applyAlignment="1">
      <alignment horizontal="center" vertical="center"/>
    </xf>
    <xf numFmtId="165" fontId="0" fillId="6" borderId="0" xfId="0" applyNumberFormat="1" applyFill="1" applyAlignment="1">
      <alignment horizontal="center" vertical="center"/>
    </xf>
    <xf numFmtId="0" fontId="5" fillId="0" borderId="2" xfId="0" applyFont="1" applyBorder="1" applyAlignment="1" applyProtection="1">
      <alignment vertical="center"/>
      <protection locked="0"/>
    </xf>
    <xf numFmtId="166" fontId="0" fillId="5" borderId="0" xfId="0" applyNumberFormat="1" applyFill="1" applyAlignment="1">
      <alignment horizontal="center" vertical="center"/>
    </xf>
    <xf numFmtId="167" fontId="0" fillId="6" borderId="0" xfId="0" applyNumberFormat="1" applyFill="1" applyAlignment="1">
      <alignment horizontal="center" vertical="center"/>
    </xf>
    <xf numFmtId="168" fontId="0" fillId="5" borderId="0" xfId="0" applyNumberForma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CP%20168%20Track%20Changes%20CDCM-Model_Pre-Release-Incorporating-DCP-130-and-DCP-132-South-Wales%20NF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DCP168%20TC%20Version%20CDCM-Model_Pre-Release-Incorporating-DCP-130-and-DCP-132-South-Wal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CDCM Revenues"/>
      <sheetName val="Input"/>
      <sheetName val="LAFs"/>
      <sheetName val="DRM"/>
      <sheetName val="SM"/>
      <sheetName val="Loads"/>
      <sheetName val="Multi"/>
      <sheetName val="SMD"/>
      <sheetName val="AMD"/>
      <sheetName val="Otex"/>
      <sheetName val="Contrib"/>
      <sheetName val="Yard"/>
      <sheetName val="Standing"/>
      <sheetName val="NHH"/>
      <sheetName val="Reactive"/>
      <sheetName val="Aggreg"/>
      <sheetName val="Revenue"/>
      <sheetName val="Scaler"/>
      <sheetName val="Adjust"/>
      <sheetName val="Tariffs"/>
      <sheetName val="Summary"/>
      <sheetName val="M-ATW"/>
      <sheetName val="M-Rev"/>
      <sheetName val="CData"/>
      <sheetName val="CTables"/>
    </sheetNames>
    <sheetDataSet>
      <sheetData sheetId="0" refreshError="1"/>
      <sheetData sheetId="1" refreshError="1"/>
      <sheetData sheetId="2">
        <row r="7">
          <cell r="B7" t="str">
            <v>WPD South Wales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>
        <row r="229">
          <cell r="B229">
            <v>3.355</v>
          </cell>
          <cell r="C229">
            <v>0</v>
          </cell>
          <cell r="D229">
            <v>0</v>
          </cell>
          <cell r="E229">
            <v>4.09</v>
          </cell>
          <cell r="F229">
            <v>0</v>
          </cell>
          <cell r="G229">
            <v>0</v>
          </cell>
        </row>
        <row r="230">
          <cell r="B230">
            <v>2.3149999999999999</v>
          </cell>
          <cell r="C230">
            <v>0</v>
          </cell>
          <cell r="D230">
            <v>0</v>
          </cell>
          <cell r="E230">
            <v>2.82</v>
          </cell>
          <cell r="F230">
            <v>0</v>
          </cell>
          <cell r="G230">
            <v>0</v>
          </cell>
        </row>
        <row r="231">
          <cell r="B231">
            <v>1.2789999999999999</v>
          </cell>
          <cell r="C231">
            <v>0</v>
          </cell>
          <cell r="D231">
            <v>0</v>
          </cell>
          <cell r="E231">
            <v>1.56</v>
          </cell>
          <cell r="F231">
            <v>0</v>
          </cell>
          <cell r="G231">
            <v>0</v>
          </cell>
        </row>
        <row r="233">
          <cell r="B233">
            <v>3.7120000000000002</v>
          </cell>
          <cell r="C233">
            <v>0.26700000000000002</v>
          </cell>
          <cell r="D233">
            <v>0</v>
          </cell>
          <cell r="E233">
            <v>4.09</v>
          </cell>
          <cell r="F233">
            <v>0</v>
          </cell>
          <cell r="G233">
            <v>0</v>
          </cell>
        </row>
        <row r="234">
          <cell r="B234">
            <v>2.5609999999999999</v>
          </cell>
          <cell r="C234">
            <v>0.184</v>
          </cell>
          <cell r="D234">
            <v>0</v>
          </cell>
          <cell r="E234">
            <v>2.82</v>
          </cell>
          <cell r="F234">
            <v>0</v>
          </cell>
          <cell r="G234">
            <v>0</v>
          </cell>
        </row>
        <row r="235">
          <cell r="B235">
            <v>1.415</v>
          </cell>
          <cell r="C235">
            <v>0.10199999999999999</v>
          </cell>
          <cell r="D235">
            <v>0</v>
          </cell>
          <cell r="E235">
            <v>1.56</v>
          </cell>
          <cell r="F235">
            <v>0</v>
          </cell>
          <cell r="G235">
            <v>0</v>
          </cell>
        </row>
        <row r="237">
          <cell r="B237">
            <v>0.28499999999999998</v>
          </cell>
          <cell r="C237">
            <v>0</v>
          </cell>
          <cell r="D237">
            <v>0</v>
          </cell>
          <cell r="E237">
            <v>0</v>
          </cell>
          <cell r="F237">
            <v>0</v>
          </cell>
          <cell r="G237">
            <v>0</v>
          </cell>
        </row>
        <row r="238">
          <cell r="B238">
            <v>0.19700000000000001</v>
          </cell>
          <cell r="C238">
            <v>0</v>
          </cell>
          <cell r="D238">
            <v>0</v>
          </cell>
          <cell r="E238">
            <v>0</v>
          </cell>
          <cell r="F238">
            <v>0</v>
          </cell>
          <cell r="G238">
            <v>0</v>
          </cell>
        </row>
        <row r="239">
          <cell r="B239">
            <v>0.109</v>
          </cell>
          <cell r="C239">
            <v>0</v>
          </cell>
          <cell r="D239">
            <v>0</v>
          </cell>
          <cell r="E239">
            <v>0</v>
          </cell>
          <cell r="F239">
            <v>0</v>
          </cell>
          <cell r="G239">
            <v>0</v>
          </cell>
        </row>
        <row r="241">
          <cell r="B241">
            <v>2.74</v>
          </cell>
          <cell r="C241">
            <v>0</v>
          </cell>
          <cell r="D241">
            <v>0</v>
          </cell>
          <cell r="E241">
            <v>6.86</v>
          </cell>
          <cell r="F241">
            <v>0</v>
          </cell>
          <cell r="G241">
            <v>0</v>
          </cell>
        </row>
        <row r="242">
          <cell r="B242">
            <v>1.89</v>
          </cell>
          <cell r="C242">
            <v>0</v>
          </cell>
          <cell r="D242">
            <v>0</v>
          </cell>
          <cell r="E242">
            <v>4.7300000000000004</v>
          </cell>
          <cell r="F242">
            <v>0</v>
          </cell>
          <cell r="G242">
            <v>0</v>
          </cell>
        </row>
        <row r="243">
          <cell r="B243">
            <v>1.0449999999999999</v>
          </cell>
          <cell r="C243">
            <v>0</v>
          </cell>
          <cell r="D243">
            <v>0</v>
          </cell>
          <cell r="E243">
            <v>2.62</v>
          </cell>
          <cell r="F243">
            <v>0</v>
          </cell>
          <cell r="G243">
            <v>0</v>
          </cell>
        </row>
        <row r="245">
          <cell r="B245">
            <v>3.427</v>
          </cell>
          <cell r="C245">
            <v>0.31</v>
          </cell>
          <cell r="D245">
            <v>0</v>
          </cell>
          <cell r="E245">
            <v>6.86</v>
          </cell>
          <cell r="F245">
            <v>0</v>
          </cell>
          <cell r="G245">
            <v>0</v>
          </cell>
        </row>
        <row r="246">
          <cell r="B246">
            <v>2.3639999999999999</v>
          </cell>
          <cell r="C246">
            <v>0.214</v>
          </cell>
          <cell r="D246">
            <v>0</v>
          </cell>
          <cell r="E246">
            <v>4.7300000000000004</v>
          </cell>
          <cell r="F246">
            <v>0</v>
          </cell>
          <cell r="G246">
            <v>0</v>
          </cell>
        </row>
        <row r="247">
          <cell r="B247">
            <v>1.306</v>
          </cell>
          <cell r="C247">
            <v>0.11799999999999999</v>
          </cell>
          <cell r="D247">
            <v>0</v>
          </cell>
          <cell r="E247">
            <v>2.62</v>
          </cell>
          <cell r="F247">
            <v>0</v>
          </cell>
          <cell r="G247">
            <v>0</v>
          </cell>
        </row>
        <row r="249">
          <cell r="B249">
            <v>0.317</v>
          </cell>
          <cell r="C249">
            <v>0</v>
          </cell>
          <cell r="D249">
            <v>0</v>
          </cell>
          <cell r="E249">
            <v>0</v>
          </cell>
          <cell r="F249">
            <v>0</v>
          </cell>
          <cell r="G249">
            <v>0</v>
          </cell>
        </row>
        <row r="250">
          <cell r="B250">
            <v>0.219</v>
          </cell>
          <cell r="C250">
            <v>0</v>
          </cell>
          <cell r="D250">
            <v>0</v>
          </cell>
          <cell r="E250">
            <v>0</v>
          </cell>
          <cell r="F250">
            <v>0</v>
          </cell>
          <cell r="G250">
            <v>0</v>
          </cell>
        </row>
        <row r="251">
          <cell r="B251">
            <v>0.121</v>
          </cell>
          <cell r="C251">
            <v>0</v>
          </cell>
          <cell r="D251">
            <v>0</v>
          </cell>
          <cell r="E251">
            <v>0</v>
          </cell>
          <cell r="F251">
            <v>0</v>
          </cell>
          <cell r="G251">
            <v>0</v>
          </cell>
        </row>
        <row r="253">
          <cell r="B253">
            <v>3.2730000000000001</v>
          </cell>
          <cell r="C253">
            <v>0.21299999999999999</v>
          </cell>
          <cell r="D253">
            <v>0</v>
          </cell>
          <cell r="E253">
            <v>48.19</v>
          </cell>
          <cell r="F253">
            <v>0</v>
          </cell>
          <cell r="G253">
            <v>0</v>
          </cell>
        </row>
        <row r="254">
          <cell r="B254">
            <v>2.258</v>
          </cell>
          <cell r="C254">
            <v>0.14699999999999999</v>
          </cell>
          <cell r="D254">
            <v>0</v>
          </cell>
          <cell r="E254">
            <v>33.25</v>
          </cell>
          <cell r="F254">
            <v>0</v>
          </cell>
          <cell r="G254">
            <v>0</v>
          </cell>
        </row>
        <row r="255">
          <cell r="B255">
            <v>1.248</v>
          </cell>
          <cell r="C255">
            <v>8.1000000000000003E-2</v>
          </cell>
          <cell r="D255">
            <v>0</v>
          </cell>
          <cell r="E255">
            <v>18.37</v>
          </cell>
          <cell r="F255">
            <v>0</v>
          </cell>
          <cell r="G255">
            <v>0</v>
          </cell>
        </row>
        <row r="257">
          <cell r="B257">
            <v>2.1190000000000002</v>
          </cell>
          <cell r="C257">
            <v>0.13800000000000001</v>
          </cell>
          <cell r="D257">
            <v>0</v>
          </cell>
          <cell r="E257">
            <v>4.1399999999999997</v>
          </cell>
          <cell r="F257">
            <v>0</v>
          </cell>
          <cell r="G257">
            <v>0</v>
          </cell>
        </row>
        <row r="259">
          <cell r="B259">
            <v>2.363</v>
          </cell>
          <cell r="C259">
            <v>0.156</v>
          </cell>
          <cell r="D259">
            <v>0</v>
          </cell>
          <cell r="E259">
            <v>137.80000000000001</v>
          </cell>
          <cell r="F259">
            <v>0</v>
          </cell>
          <cell r="G259">
            <v>0</v>
          </cell>
        </row>
        <row r="261">
          <cell r="B261">
            <v>16.457999999999998</v>
          </cell>
          <cell r="C261">
            <v>1.367</v>
          </cell>
          <cell r="D261">
            <v>0.16300000000000001</v>
          </cell>
          <cell r="E261">
            <v>10.66</v>
          </cell>
          <cell r="F261">
            <v>2.74</v>
          </cell>
          <cell r="G261">
            <v>0.55100000000000005</v>
          </cell>
        </row>
        <row r="262">
          <cell r="B262">
            <v>11.353999999999999</v>
          </cell>
          <cell r="C262">
            <v>0.94299999999999995</v>
          </cell>
          <cell r="D262">
            <v>0.112</v>
          </cell>
          <cell r="E262">
            <v>7.35</v>
          </cell>
          <cell r="F262">
            <v>1.89</v>
          </cell>
          <cell r="G262">
            <v>0.38</v>
          </cell>
        </row>
        <row r="263">
          <cell r="B263">
            <v>6.274</v>
          </cell>
          <cell r="C263">
            <v>0.52100000000000002</v>
          </cell>
          <cell r="D263">
            <v>6.2E-2</v>
          </cell>
          <cell r="E263">
            <v>4.0599999999999996</v>
          </cell>
          <cell r="F263">
            <v>1.04</v>
          </cell>
          <cell r="G263">
            <v>0.21</v>
          </cell>
        </row>
        <row r="265">
          <cell r="B265">
            <v>12.451000000000001</v>
          </cell>
          <cell r="C265">
            <v>1.0169999999999999</v>
          </cell>
          <cell r="D265">
            <v>0.122</v>
          </cell>
          <cell r="E265">
            <v>7.7</v>
          </cell>
          <cell r="F265">
            <v>3.2</v>
          </cell>
          <cell r="G265">
            <v>0.48599999999999999</v>
          </cell>
        </row>
        <row r="266">
          <cell r="B266">
            <v>7.0709999999999997</v>
          </cell>
          <cell r="C266">
            <v>0.57799999999999996</v>
          </cell>
          <cell r="D266">
            <v>6.9000000000000006E-2</v>
          </cell>
          <cell r="E266">
            <v>4.37</v>
          </cell>
          <cell r="F266">
            <v>1.82</v>
          </cell>
          <cell r="G266">
            <v>0.27600000000000002</v>
          </cell>
        </row>
        <row r="268">
          <cell r="B268">
            <v>12.468999999999999</v>
          </cell>
          <cell r="C268">
            <v>1.002</v>
          </cell>
          <cell r="D268">
            <v>0.11600000000000001</v>
          </cell>
          <cell r="E268">
            <v>85.89</v>
          </cell>
          <cell r="F268">
            <v>3.24</v>
          </cell>
          <cell r="G268">
            <v>0.38500000000000001</v>
          </cell>
        </row>
        <row r="269">
          <cell r="B269">
            <v>8.4109999999999996</v>
          </cell>
          <cell r="C269">
            <v>0.67600000000000005</v>
          </cell>
          <cell r="D269">
            <v>7.8E-2</v>
          </cell>
          <cell r="E269">
            <v>57.94</v>
          </cell>
          <cell r="F269">
            <v>2.19</v>
          </cell>
          <cell r="G269">
            <v>0.26</v>
          </cell>
        </row>
        <row r="271">
          <cell r="B271">
            <v>10.56</v>
          </cell>
          <cell r="C271">
            <v>0.84599999999999997</v>
          </cell>
          <cell r="D271">
            <v>0.10100000000000001</v>
          </cell>
          <cell r="E271">
            <v>85.89</v>
          </cell>
          <cell r="F271">
            <v>2.54</v>
          </cell>
          <cell r="G271">
            <v>0.35099999999999998</v>
          </cell>
        </row>
        <row r="273">
          <cell r="B273">
            <v>2.6349999999999998</v>
          </cell>
          <cell r="C273">
            <v>0</v>
          </cell>
          <cell r="D273">
            <v>0</v>
          </cell>
          <cell r="E273">
            <v>0</v>
          </cell>
          <cell r="F273">
            <v>0</v>
          </cell>
          <cell r="G273">
            <v>0</v>
          </cell>
        </row>
        <row r="274">
          <cell r="B274">
            <v>1.8180000000000001</v>
          </cell>
          <cell r="C274">
            <v>0</v>
          </cell>
          <cell r="D274">
            <v>0</v>
          </cell>
          <cell r="E274">
            <v>0</v>
          </cell>
          <cell r="F274">
            <v>0</v>
          </cell>
          <cell r="G274">
            <v>0</v>
          </cell>
        </row>
        <row r="275">
          <cell r="B275">
            <v>1.0049999999999999</v>
          </cell>
          <cell r="C275">
            <v>0</v>
          </cell>
          <cell r="D275">
            <v>0</v>
          </cell>
          <cell r="E275">
            <v>0</v>
          </cell>
          <cell r="F275">
            <v>0</v>
          </cell>
          <cell r="G275">
            <v>0</v>
          </cell>
        </row>
        <row r="277">
          <cell r="B277">
            <v>3.0430000000000001</v>
          </cell>
          <cell r="C277">
            <v>0</v>
          </cell>
          <cell r="D277">
            <v>0</v>
          </cell>
          <cell r="E277">
            <v>0</v>
          </cell>
          <cell r="F277">
            <v>0</v>
          </cell>
          <cell r="G277">
            <v>0</v>
          </cell>
        </row>
        <row r="278">
          <cell r="B278">
            <v>2.0990000000000002</v>
          </cell>
          <cell r="C278">
            <v>0</v>
          </cell>
          <cell r="D278">
            <v>0</v>
          </cell>
          <cell r="E278">
            <v>0</v>
          </cell>
          <cell r="F278">
            <v>0</v>
          </cell>
          <cell r="G278">
            <v>0</v>
          </cell>
        </row>
        <row r="279">
          <cell r="B279">
            <v>1.1599999999999999</v>
          </cell>
          <cell r="C279">
            <v>0</v>
          </cell>
          <cell r="D279">
            <v>0</v>
          </cell>
          <cell r="E279">
            <v>0</v>
          </cell>
          <cell r="F279">
            <v>0</v>
          </cell>
          <cell r="G279">
            <v>0</v>
          </cell>
        </row>
        <row r="281">
          <cell r="B281">
            <v>4.9790000000000001</v>
          </cell>
          <cell r="C281">
            <v>0</v>
          </cell>
          <cell r="D281">
            <v>0</v>
          </cell>
          <cell r="E281">
            <v>0</v>
          </cell>
          <cell r="F281">
            <v>0</v>
          </cell>
          <cell r="G281">
            <v>0</v>
          </cell>
        </row>
        <row r="282">
          <cell r="B282">
            <v>3.4350000000000001</v>
          </cell>
          <cell r="C282">
            <v>0</v>
          </cell>
          <cell r="D282">
            <v>0</v>
          </cell>
          <cell r="E282">
            <v>0</v>
          </cell>
          <cell r="F282">
            <v>0</v>
          </cell>
          <cell r="G282">
            <v>0</v>
          </cell>
        </row>
        <row r="283">
          <cell r="B283">
            <v>1.8979999999999999</v>
          </cell>
          <cell r="C283">
            <v>0</v>
          </cell>
          <cell r="D283">
            <v>0</v>
          </cell>
          <cell r="E283">
            <v>0</v>
          </cell>
          <cell r="F283">
            <v>0</v>
          </cell>
          <cell r="G283">
            <v>0</v>
          </cell>
        </row>
        <row r="285">
          <cell r="B285">
            <v>2.3410000000000002</v>
          </cell>
          <cell r="C285">
            <v>0</v>
          </cell>
          <cell r="D285">
            <v>0</v>
          </cell>
          <cell r="E285">
            <v>0</v>
          </cell>
          <cell r="F285">
            <v>0</v>
          </cell>
          <cell r="G285">
            <v>0</v>
          </cell>
        </row>
        <row r="286">
          <cell r="B286">
            <v>1.615</v>
          </cell>
          <cell r="C286">
            <v>0</v>
          </cell>
          <cell r="D286">
            <v>0</v>
          </cell>
          <cell r="E286">
            <v>0</v>
          </cell>
          <cell r="F286">
            <v>0</v>
          </cell>
          <cell r="G286">
            <v>0</v>
          </cell>
        </row>
        <row r="287">
          <cell r="B287">
            <v>0.89200000000000002</v>
          </cell>
          <cell r="C287">
            <v>0</v>
          </cell>
          <cell r="D287">
            <v>0</v>
          </cell>
          <cell r="E287">
            <v>0</v>
          </cell>
          <cell r="F287">
            <v>0</v>
          </cell>
          <cell r="G287">
            <v>0</v>
          </cell>
        </row>
        <row r="289">
          <cell r="B289">
            <v>42.645000000000003</v>
          </cell>
          <cell r="C289">
            <v>2.5459999999999998</v>
          </cell>
          <cell r="D289">
            <v>0.95899999999999996</v>
          </cell>
          <cell r="E289">
            <v>0</v>
          </cell>
          <cell r="F289">
            <v>0</v>
          </cell>
          <cell r="G289">
            <v>0</v>
          </cell>
        </row>
        <row r="290">
          <cell r="B290">
            <v>29.42</v>
          </cell>
          <cell r="C290">
            <v>1.756</v>
          </cell>
          <cell r="D290">
            <v>0.66200000000000003</v>
          </cell>
          <cell r="E290">
            <v>0</v>
          </cell>
          <cell r="F290">
            <v>0</v>
          </cell>
          <cell r="G290">
            <v>0</v>
          </cell>
        </row>
        <row r="291">
          <cell r="B291">
            <v>16.257999999999999</v>
          </cell>
          <cell r="C291">
            <v>0.97099999999999997</v>
          </cell>
          <cell r="D291">
            <v>0.36599999999999999</v>
          </cell>
          <cell r="E291">
            <v>0</v>
          </cell>
          <cell r="F291">
            <v>0</v>
          </cell>
          <cell r="G291">
            <v>0</v>
          </cell>
        </row>
        <row r="293">
          <cell r="B293">
            <v>-0.78600000000000003</v>
          </cell>
          <cell r="C293">
            <v>0</v>
          </cell>
          <cell r="D293">
            <v>0</v>
          </cell>
          <cell r="E293">
            <v>0</v>
          </cell>
          <cell r="F293">
            <v>0</v>
          </cell>
          <cell r="G293">
            <v>0</v>
          </cell>
        </row>
        <row r="294">
          <cell r="B294">
            <v>-0.78600000000000003</v>
          </cell>
          <cell r="C294">
            <v>0</v>
          </cell>
          <cell r="D294">
            <v>0</v>
          </cell>
          <cell r="E294">
            <v>0</v>
          </cell>
          <cell r="F294">
            <v>0</v>
          </cell>
          <cell r="G294">
            <v>0</v>
          </cell>
        </row>
        <row r="295">
          <cell r="B295">
            <v>-0.78600000000000003</v>
          </cell>
          <cell r="C295">
            <v>0</v>
          </cell>
          <cell r="D295">
            <v>0</v>
          </cell>
          <cell r="E295">
            <v>0</v>
          </cell>
          <cell r="F295">
            <v>0</v>
          </cell>
          <cell r="G295">
            <v>0</v>
          </cell>
        </row>
        <row r="297">
          <cell r="B297">
            <v>-0.72</v>
          </cell>
          <cell r="C297">
            <v>0</v>
          </cell>
          <cell r="D297">
            <v>0</v>
          </cell>
          <cell r="E297">
            <v>0</v>
          </cell>
          <cell r="F297">
            <v>0</v>
          </cell>
          <cell r="G297">
            <v>0</v>
          </cell>
        </row>
        <row r="298">
          <cell r="B298">
            <v>-0.72</v>
          </cell>
          <cell r="C298">
            <v>0</v>
          </cell>
          <cell r="D298">
            <v>0</v>
          </cell>
          <cell r="E298">
            <v>0</v>
          </cell>
          <cell r="F298">
            <v>0</v>
          </cell>
          <cell r="G298">
            <v>0</v>
          </cell>
        </row>
        <row r="300">
          <cell r="B300">
            <v>-0.78600000000000003</v>
          </cell>
          <cell r="C300">
            <v>0</v>
          </cell>
          <cell r="D300">
            <v>0</v>
          </cell>
          <cell r="E300">
            <v>0</v>
          </cell>
          <cell r="F300">
            <v>0</v>
          </cell>
          <cell r="G300">
            <v>0.25800000000000001</v>
          </cell>
        </row>
        <row r="301">
          <cell r="B301">
            <v>-0.78600000000000003</v>
          </cell>
          <cell r="C301">
            <v>0</v>
          </cell>
          <cell r="D301">
            <v>0</v>
          </cell>
          <cell r="E301">
            <v>0</v>
          </cell>
          <cell r="F301">
            <v>0</v>
          </cell>
          <cell r="G301">
            <v>0.25800000000000001</v>
          </cell>
        </row>
        <row r="302">
          <cell r="B302">
            <v>-0.78600000000000003</v>
          </cell>
          <cell r="C302">
            <v>0</v>
          </cell>
          <cell r="D302">
            <v>0</v>
          </cell>
          <cell r="E302">
            <v>0</v>
          </cell>
          <cell r="F302">
            <v>0</v>
          </cell>
          <cell r="G302">
            <v>0.25800000000000001</v>
          </cell>
        </row>
        <row r="304">
          <cell r="B304">
            <v>-6.3390000000000004</v>
          </cell>
          <cell r="C304">
            <v>-0.61199999999999999</v>
          </cell>
          <cell r="D304">
            <v>-0.10199999999999999</v>
          </cell>
          <cell r="E304">
            <v>0</v>
          </cell>
          <cell r="F304">
            <v>0</v>
          </cell>
          <cell r="G304">
            <v>0.25800000000000001</v>
          </cell>
        </row>
        <row r="305">
          <cell r="B305">
            <v>-6.3390000000000004</v>
          </cell>
          <cell r="C305">
            <v>-0.61199999999999999</v>
          </cell>
          <cell r="D305">
            <v>-0.10199999999999999</v>
          </cell>
          <cell r="E305">
            <v>0</v>
          </cell>
          <cell r="F305">
            <v>0</v>
          </cell>
          <cell r="G305">
            <v>0.25800000000000001</v>
          </cell>
        </row>
        <row r="306">
          <cell r="B306">
            <v>-6.3390000000000004</v>
          </cell>
          <cell r="C306">
            <v>-0.61199999999999999</v>
          </cell>
          <cell r="D306">
            <v>-0.10199999999999999</v>
          </cell>
          <cell r="E306">
            <v>0</v>
          </cell>
          <cell r="F306">
            <v>0</v>
          </cell>
          <cell r="G306">
            <v>0.25800000000000001</v>
          </cell>
        </row>
        <row r="308">
          <cell r="B308">
            <v>-0.72</v>
          </cell>
          <cell r="C308">
            <v>0</v>
          </cell>
          <cell r="D308">
            <v>0</v>
          </cell>
          <cell r="E308">
            <v>0</v>
          </cell>
          <cell r="F308">
            <v>0</v>
          </cell>
          <cell r="G308">
            <v>0.22500000000000001</v>
          </cell>
        </row>
        <row r="309">
          <cell r="B309">
            <v>-0.72</v>
          </cell>
          <cell r="C309">
            <v>0</v>
          </cell>
          <cell r="D309">
            <v>0</v>
          </cell>
          <cell r="E309">
            <v>0</v>
          </cell>
          <cell r="F309">
            <v>0</v>
          </cell>
          <cell r="G309">
            <v>0.22500000000000001</v>
          </cell>
        </row>
        <row r="311">
          <cell r="B311">
            <v>-5.8029999999999999</v>
          </cell>
          <cell r="C311">
            <v>-0.56100000000000005</v>
          </cell>
          <cell r="D311">
            <v>-9.6000000000000002E-2</v>
          </cell>
          <cell r="E311">
            <v>0</v>
          </cell>
          <cell r="F311">
            <v>0</v>
          </cell>
          <cell r="G311">
            <v>0.22500000000000001</v>
          </cell>
        </row>
        <row r="312">
          <cell r="B312">
            <v>-5.8029999999999999</v>
          </cell>
          <cell r="C312">
            <v>-0.56100000000000005</v>
          </cell>
          <cell r="D312">
            <v>-9.6000000000000002E-2</v>
          </cell>
          <cell r="E312">
            <v>0</v>
          </cell>
          <cell r="F312">
            <v>0</v>
          </cell>
          <cell r="G312">
            <v>0.22500000000000001</v>
          </cell>
        </row>
        <row r="314">
          <cell r="B314">
            <v>-0.48599999999999999</v>
          </cell>
          <cell r="C314">
            <v>0</v>
          </cell>
          <cell r="D314">
            <v>0</v>
          </cell>
          <cell r="E314">
            <v>36.92</v>
          </cell>
          <cell r="F314">
            <v>0</v>
          </cell>
          <cell r="G314">
            <v>0.183</v>
          </cell>
        </row>
        <row r="315">
          <cell r="B315">
            <v>-0.48599999999999999</v>
          </cell>
          <cell r="C315">
            <v>0</v>
          </cell>
          <cell r="D315">
            <v>0</v>
          </cell>
          <cell r="E315">
            <v>0</v>
          </cell>
          <cell r="F315">
            <v>0</v>
          </cell>
          <cell r="G315">
            <v>0.183</v>
          </cell>
        </row>
        <row r="317">
          <cell r="B317">
            <v>-3.8820000000000001</v>
          </cell>
          <cell r="C317">
            <v>-0.375</v>
          </cell>
          <cell r="D317">
            <v>-7.2999999999999995E-2</v>
          </cell>
          <cell r="E317">
            <v>36.92</v>
          </cell>
          <cell r="F317">
            <v>0</v>
          </cell>
          <cell r="G317">
            <v>0.183</v>
          </cell>
        </row>
        <row r="318">
          <cell r="B318">
            <v>-3.8820000000000001</v>
          </cell>
          <cell r="C318">
            <v>-0.375</v>
          </cell>
          <cell r="D318">
            <v>-7.2999999999999995E-2</v>
          </cell>
          <cell r="E318">
            <v>0</v>
          </cell>
          <cell r="F318">
            <v>0</v>
          </cell>
          <cell r="G318">
            <v>0.183</v>
          </cell>
        </row>
        <row r="320">
          <cell r="B320">
            <v>-0.48499999999999999</v>
          </cell>
          <cell r="C320">
            <v>0</v>
          </cell>
          <cell r="D320">
            <v>0</v>
          </cell>
          <cell r="E320">
            <v>36.92</v>
          </cell>
          <cell r="F320">
            <v>0</v>
          </cell>
          <cell r="G320">
            <v>0.14499999999999999</v>
          </cell>
        </row>
        <row r="322">
          <cell r="B322">
            <v>-3.87</v>
          </cell>
          <cell r="C322">
            <v>-0.374</v>
          </cell>
          <cell r="D322">
            <v>-7.1999999999999995E-2</v>
          </cell>
          <cell r="E322">
            <v>36.92</v>
          </cell>
          <cell r="F322">
            <v>0</v>
          </cell>
          <cell r="G322">
            <v>0.14499999999999999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CDCM Revenues"/>
      <sheetName val="Input"/>
      <sheetName val="LAFs"/>
      <sheetName val="DRM"/>
      <sheetName val="SM"/>
      <sheetName val="Loads"/>
      <sheetName val="Multi"/>
      <sheetName val="SMD"/>
      <sheetName val="AMD"/>
      <sheetName val="Otex"/>
      <sheetName val="Contrib"/>
      <sheetName val="Yard"/>
      <sheetName val="Standing"/>
      <sheetName val="NHH"/>
      <sheetName val="Reactive"/>
      <sheetName val="Aggreg"/>
      <sheetName val="Revenue"/>
      <sheetName val="Scaler"/>
      <sheetName val="Adjust"/>
      <sheetName val="Tariffs"/>
      <sheetName val="Summary"/>
      <sheetName val="M-ATW"/>
      <sheetName val="M-Rev"/>
      <sheetName val="CData"/>
      <sheetName val="CTables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>
        <row r="229">
          <cell r="B229">
            <v>3.355</v>
          </cell>
          <cell r="C229">
            <v>0</v>
          </cell>
          <cell r="D229">
            <v>0</v>
          </cell>
          <cell r="E229">
            <v>4.09</v>
          </cell>
          <cell r="F229">
            <v>0</v>
          </cell>
          <cell r="G229">
            <v>0</v>
          </cell>
        </row>
        <row r="230">
          <cell r="B230">
            <v>2.3149999999999999</v>
          </cell>
          <cell r="C230">
            <v>0</v>
          </cell>
          <cell r="D230">
            <v>0</v>
          </cell>
          <cell r="E230">
            <v>2.82</v>
          </cell>
          <cell r="F230">
            <v>0</v>
          </cell>
          <cell r="G230">
            <v>0</v>
          </cell>
        </row>
        <row r="231">
          <cell r="B231">
            <v>1.2789999999999999</v>
          </cell>
          <cell r="C231">
            <v>0</v>
          </cell>
          <cell r="D231">
            <v>0</v>
          </cell>
          <cell r="E231">
            <v>1.56</v>
          </cell>
          <cell r="F231">
            <v>0</v>
          </cell>
          <cell r="G231">
            <v>0</v>
          </cell>
        </row>
        <row r="233">
          <cell r="B233">
            <v>3.7120000000000002</v>
          </cell>
          <cell r="C233">
            <v>0.26700000000000002</v>
          </cell>
          <cell r="D233">
            <v>0</v>
          </cell>
          <cell r="E233">
            <v>4.09</v>
          </cell>
          <cell r="F233">
            <v>0</v>
          </cell>
          <cell r="G233">
            <v>0</v>
          </cell>
        </row>
        <row r="234">
          <cell r="B234">
            <v>2.5609999999999999</v>
          </cell>
          <cell r="C234">
            <v>0.184</v>
          </cell>
          <cell r="D234">
            <v>0</v>
          </cell>
          <cell r="E234">
            <v>2.82</v>
          </cell>
          <cell r="F234">
            <v>0</v>
          </cell>
          <cell r="G234">
            <v>0</v>
          </cell>
        </row>
        <row r="235">
          <cell r="B235">
            <v>1.415</v>
          </cell>
          <cell r="C235">
            <v>0.10199999999999999</v>
          </cell>
          <cell r="D235">
            <v>0</v>
          </cell>
          <cell r="E235">
            <v>1.56</v>
          </cell>
          <cell r="F235">
            <v>0</v>
          </cell>
          <cell r="G235">
            <v>0</v>
          </cell>
        </row>
        <row r="237">
          <cell r="B237">
            <v>0.28499999999999998</v>
          </cell>
          <cell r="C237">
            <v>0</v>
          </cell>
          <cell r="D237">
            <v>0</v>
          </cell>
          <cell r="E237">
            <v>0</v>
          </cell>
          <cell r="F237">
            <v>0</v>
          </cell>
          <cell r="G237">
            <v>0</v>
          </cell>
        </row>
        <row r="238">
          <cell r="B238">
            <v>0.19700000000000001</v>
          </cell>
          <cell r="C238">
            <v>0</v>
          </cell>
          <cell r="D238">
            <v>0</v>
          </cell>
          <cell r="E238">
            <v>0</v>
          </cell>
          <cell r="F238">
            <v>0</v>
          </cell>
          <cell r="G238">
            <v>0</v>
          </cell>
        </row>
        <row r="239">
          <cell r="B239">
            <v>0.109</v>
          </cell>
          <cell r="C239">
            <v>0</v>
          </cell>
          <cell r="D239">
            <v>0</v>
          </cell>
          <cell r="E239">
            <v>0</v>
          </cell>
          <cell r="F239">
            <v>0</v>
          </cell>
          <cell r="G239">
            <v>0</v>
          </cell>
        </row>
        <row r="241">
          <cell r="B241">
            <v>2.74</v>
          </cell>
          <cell r="C241">
            <v>0</v>
          </cell>
          <cell r="D241">
            <v>0</v>
          </cell>
          <cell r="E241">
            <v>6.86</v>
          </cell>
          <cell r="F241">
            <v>0</v>
          </cell>
          <cell r="G241">
            <v>0</v>
          </cell>
        </row>
        <row r="242">
          <cell r="B242">
            <v>1.89</v>
          </cell>
          <cell r="C242">
            <v>0</v>
          </cell>
          <cell r="D242">
            <v>0</v>
          </cell>
          <cell r="E242">
            <v>4.7300000000000004</v>
          </cell>
          <cell r="F242">
            <v>0</v>
          </cell>
          <cell r="G242">
            <v>0</v>
          </cell>
        </row>
        <row r="243">
          <cell r="B243">
            <v>1.0449999999999999</v>
          </cell>
          <cell r="C243">
            <v>0</v>
          </cell>
          <cell r="D243">
            <v>0</v>
          </cell>
          <cell r="E243">
            <v>2.62</v>
          </cell>
          <cell r="F243">
            <v>0</v>
          </cell>
          <cell r="G243">
            <v>0</v>
          </cell>
        </row>
        <row r="245">
          <cell r="B245">
            <v>3.427</v>
          </cell>
          <cell r="C245">
            <v>0.31</v>
          </cell>
          <cell r="D245">
            <v>0</v>
          </cell>
          <cell r="E245">
            <v>6.86</v>
          </cell>
          <cell r="F245">
            <v>0</v>
          </cell>
          <cell r="G245">
            <v>0</v>
          </cell>
        </row>
        <row r="246">
          <cell r="B246">
            <v>2.3639999999999999</v>
          </cell>
          <cell r="C246">
            <v>0.214</v>
          </cell>
          <cell r="D246">
            <v>0</v>
          </cell>
          <cell r="E246">
            <v>4.7300000000000004</v>
          </cell>
          <cell r="F246">
            <v>0</v>
          </cell>
          <cell r="G246">
            <v>0</v>
          </cell>
        </row>
        <row r="247">
          <cell r="B247">
            <v>1.306</v>
          </cell>
          <cell r="C247">
            <v>0.11799999999999999</v>
          </cell>
          <cell r="D247">
            <v>0</v>
          </cell>
          <cell r="E247">
            <v>2.62</v>
          </cell>
          <cell r="F247">
            <v>0</v>
          </cell>
          <cell r="G247">
            <v>0</v>
          </cell>
        </row>
        <row r="249">
          <cell r="B249">
            <v>0.317</v>
          </cell>
          <cell r="C249">
            <v>0</v>
          </cell>
          <cell r="D249">
            <v>0</v>
          </cell>
          <cell r="E249">
            <v>0</v>
          </cell>
          <cell r="F249">
            <v>0</v>
          </cell>
          <cell r="G249">
            <v>0</v>
          </cell>
        </row>
        <row r="250">
          <cell r="B250">
            <v>0.219</v>
          </cell>
          <cell r="C250">
            <v>0</v>
          </cell>
          <cell r="D250">
            <v>0</v>
          </cell>
          <cell r="E250">
            <v>0</v>
          </cell>
          <cell r="F250">
            <v>0</v>
          </cell>
          <cell r="G250">
            <v>0</v>
          </cell>
        </row>
        <row r="251">
          <cell r="B251">
            <v>0.121</v>
          </cell>
          <cell r="C251">
            <v>0</v>
          </cell>
          <cell r="D251">
            <v>0</v>
          </cell>
          <cell r="E251">
            <v>0</v>
          </cell>
          <cell r="F251">
            <v>0</v>
          </cell>
          <cell r="G251">
            <v>0</v>
          </cell>
        </row>
        <row r="253">
          <cell r="B253">
            <v>3.2730000000000001</v>
          </cell>
          <cell r="C253">
            <v>0.21299999999999999</v>
          </cell>
          <cell r="D253">
            <v>0</v>
          </cell>
          <cell r="E253">
            <v>48.19</v>
          </cell>
          <cell r="F253">
            <v>0</v>
          </cell>
          <cell r="G253">
            <v>0</v>
          </cell>
        </row>
        <row r="254">
          <cell r="B254">
            <v>2.258</v>
          </cell>
          <cell r="C254">
            <v>0.14699999999999999</v>
          </cell>
          <cell r="D254">
            <v>0</v>
          </cell>
          <cell r="E254">
            <v>33.25</v>
          </cell>
          <cell r="F254">
            <v>0</v>
          </cell>
          <cell r="G254">
            <v>0</v>
          </cell>
        </row>
        <row r="255">
          <cell r="B255">
            <v>1.248</v>
          </cell>
          <cell r="C255">
            <v>8.1000000000000003E-2</v>
          </cell>
          <cell r="D255">
            <v>0</v>
          </cell>
          <cell r="E255">
            <v>18.37</v>
          </cell>
          <cell r="F255">
            <v>0</v>
          </cell>
          <cell r="G255">
            <v>0</v>
          </cell>
        </row>
        <row r="257">
          <cell r="B257">
            <v>2.1190000000000002</v>
          </cell>
          <cell r="C257">
            <v>0.13800000000000001</v>
          </cell>
          <cell r="D257">
            <v>0</v>
          </cell>
          <cell r="E257">
            <v>4.1399999999999997</v>
          </cell>
          <cell r="F257">
            <v>0</v>
          </cell>
          <cell r="G257">
            <v>0</v>
          </cell>
        </row>
        <row r="259">
          <cell r="B259">
            <v>2.363</v>
          </cell>
          <cell r="C259">
            <v>0.156</v>
          </cell>
          <cell r="D259">
            <v>0</v>
          </cell>
          <cell r="E259">
            <v>137.80000000000001</v>
          </cell>
          <cell r="F259">
            <v>0</v>
          </cell>
          <cell r="G259">
            <v>0</v>
          </cell>
        </row>
        <row r="261">
          <cell r="B261">
            <v>16.457999999999998</v>
          </cell>
          <cell r="C261">
            <v>1.367</v>
          </cell>
          <cell r="D261">
            <v>0.16300000000000001</v>
          </cell>
          <cell r="E261">
            <v>10.66</v>
          </cell>
          <cell r="F261">
            <v>2.74</v>
          </cell>
          <cell r="G261">
            <v>0.55100000000000005</v>
          </cell>
        </row>
        <row r="262">
          <cell r="B262">
            <v>11.353999999999999</v>
          </cell>
          <cell r="C262">
            <v>0.94299999999999995</v>
          </cell>
          <cell r="D262">
            <v>0.112</v>
          </cell>
          <cell r="E262">
            <v>7.35</v>
          </cell>
          <cell r="F262">
            <v>1.89</v>
          </cell>
          <cell r="G262">
            <v>0.38</v>
          </cell>
        </row>
        <row r="263">
          <cell r="B263">
            <v>6.274</v>
          </cell>
          <cell r="C263">
            <v>0.52100000000000002</v>
          </cell>
          <cell r="D263">
            <v>6.2E-2</v>
          </cell>
          <cell r="E263">
            <v>4.0599999999999996</v>
          </cell>
          <cell r="F263">
            <v>1.04</v>
          </cell>
          <cell r="G263">
            <v>0.21</v>
          </cell>
        </row>
        <row r="265">
          <cell r="B265">
            <v>12.451000000000001</v>
          </cell>
          <cell r="C265">
            <v>1.0169999999999999</v>
          </cell>
          <cell r="D265">
            <v>0.122</v>
          </cell>
          <cell r="E265">
            <v>7.7</v>
          </cell>
          <cell r="F265">
            <v>3.2</v>
          </cell>
          <cell r="G265">
            <v>0.48599999999999999</v>
          </cell>
        </row>
        <row r="266">
          <cell r="B266">
            <v>7.0709999999999997</v>
          </cell>
          <cell r="C266">
            <v>0.57799999999999996</v>
          </cell>
          <cell r="D266">
            <v>6.9000000000000006E-2</v>
          </cell>
          <cell r="E266">
            <v>4.37</v>
          </cell>
          <cell r="F266">
            <v>1.82</v>
          </cell>
          <cell r="G266">
            <v>0.27600000000000002</v>
          </cell>
        </row>
        <row r="268">
          <cell r="B268">
            <v>12.468999999999999</v>
          </cell>
          <cell r="C268">
            <v>1.002</v>
          </cell>
          <cell r="D268">
            <v>0.11600000000000001</v>
          </cell>
          <cell r="E268">
            <v>85.89</v>
          </cell>
          <cell r="F268">
            <v>3.24</v>
          </cell>
          <cell r="G268">
            <v>0.38500000000000001</v>
          </cell>
        </row>
        <row r="269">
          <cell r="B269">
            <v>8.4109999999999996</v>
          </cell>
          <cell r="C269">
            <v>0.67600000000000005</v>
          </cell>
          <cell r="D269">
            <v>7.8E-2</v>
          </cell>
          <cell r="E269">
            <v>57.94</v>
          </cell>
          <cell r="F269">
            <v>2.19</v>
          </cell>
          <cell r="G269">
            <v>0.26</v>
          </cell>
        </row>
        <row r="271">
          <cell r="B271">
            <v>10.56</v>
          </cell>
          <cell r="C271">
            <v>0.84599999999999997</v>
          </cell>
          <cell r="D271">
            <v>0.10100000000000001</v>
          </cell>
          <cell r="E271">
            <v>85.89</v>
          </cell>
          <cell r="F271">
            <v>2.54</v>
          </cell>
          <cell r="G271">
            <v>0.35099999999999998</v>
          </cell>
        </row>
        <row r="273">
          <cell r="B273">
            <v>2.6349999999999998</v>
          </cell>
          <cell r="C273">
            <v>0</v>
          </cell>
          <cell r="D273">
            <v>0</v>
          </cell>
          <cell r="E273">
            <v>0</v>
          </cell>
          <cell r="F273">
            <v>0</v>
          </cell>
          <cell r="G273">
            <v>0</v>
          </cell>
        </row>
        <row r="274">
          <cell r="B274">
            <v>1.663</v>
          </cell>
          <cell r="C274">
            <v>0</v>
          </cell>
          <cell r="D274">
            <v>0</v>
          </cell>
          <cell r="E274">
            <v>0</v>
          </cell>
          <cell r="F274">
            <v>0</v>
          </cell>
          <cell r="G274">
            <v>0</v>
          </cell>
        </row>
        <row r="275">
          <cell r="B275">
            <v>1.663</v>
          </cell>
          <cell r="C275">
            <v>0</v>
          </cell>
          <cell r="D275">
            <v>0</v>
          </cell>
          <cell r="E275">
            <v>0</v>
          </cell>
          <cell r="F275">
            <v>0</v>
          </cell>
          <cell r="G275">
            <v>0</v>
          </cell>
        </row>
        <row r="277">
          <cell r="B277">
            <v>3.0430000000000001</v>
          </cell>
          <cell r="C277">
            <v>0</v>
          </cell>
          <cell r="D277">
            <v>0</v>
          </cell>
          <cell r="E277">
            <v>0</v>
          </cell>
          <cell r="F277">
            <v>0</v>
          </cell>
          <cell r="G277">
            <v>0</v>
          </cell>
        </row>
        <row r="278">
          <cell r="B278">
            <v>1.92</v>
          </cell>
          <cell r="C278">
            <v>0</v>
          </cell>
          <cell r="D278">
            <v>0</v>
          </cell>
          <cell r="E278">
            <v>0</v>
          </cell>
          <cell r="F278">
            <v>0</v>
          </cell>
          <cell r="G278">
            <v>0</v>
          </cell>
        </row>
        <row r="279">
          <cell r="B279">
            <v>1.92</v>
          </cell>
          <cell r="C279">
            <v>0</v>
          </cell>
          <cell r="D279">
            <v>0</v>
          </cell>
          <cell r="E279">
            <v>0</v>
          </cell>
          <cell r="F279">
            <v>0</v>
          </cell>
          <cell r="G279">
            <v>0</v>
          </cell>
        </row>
        <row r="281">
          <cell r="B281">
            <v>4.9790000000000001</v>
          </cell>
          <cell r="C281">
            <v>0</v>
          </cell>
          <cell r="D281">
            <v>0</v>
          </cell>
          <cell r="E281">
            <v>0</v>
          </cell>
          <cell r="F281">
            <v>0</v>
          </cell>
          <cell r="G281">
            <v>0</v>
          </cell>
        </row>
        <row r="282">
          <cell r="B282">
            <v>3.1419999999999999</v>
          </cell>
          <cell r="C282">
            <v>0</v>
          </cell>
          <cell r="D282">
            <v>0</v>
          </cell>
          <cell r="E282">
            <v>0</v>
          </cell>
          <cell r="F282">
            <v>0</v>
          </cell>
          <cell r="G282">
            <v>0</v>
          </cell>
        </row>
        <row r="283">
          <cell r="B283">
            <v>3.1419999999999999</v>
          </cell>
          <cell r="C283">
            <v>0</v>
          </cell>
          <cell r="D283">
            <v>0</v>
          </cell>
          <cell r="E283">
            <v>0</v>
          </cell>
          <cell r="F283">
            <v>0</v>
          </cell>
          <cell r="G283">
            <v>0</v>
          </cell>
        </row>
        <row r="285">
          <cell r="B285">
            <v>2.3410000000000002</v>
          </cell>
          <cell r="C285">
            <v>0</v>
          </cell>
          <cell r="D285">
            <v>0</v>
          </cell>
          <cell r="E285">
            <v>0</v>
          </cell>
          <cell r="F285">
            <v>0</v>
          </cell>
          <cell r="G285">
            <v>0</v>
          </cell>
        </row>
        <row r="286">
          <cell r="B286">
            <v>1.4770000000000001</v>
          </cell>
          <cell r="C286">
            <v>0</v>
          </cell>
          <cell r="D286">
            <v>0</v>
          </cell>
          <cell r="E286">
            <v>0</v>
          </cell>
          <cell r="F286">
            <v>0</v>
          </cell>
          <cell r="G286">
            <v>0</v>
          </cell>
        </row>
        <row r="287">
          <cell r="B287">
            <v>1.4770000000000001</v>
          </cell>
          <cell r="C287">
            <v>0</v>
          </cell>
          <cell r="D287">
            <v>0</v>
          </cell>
          <cell r="E287">
            <v>0</v>
          </cell>
          <cell r="F287">
            <v>0</v>
          </cell>
          <cell r="G287">
            <v>0</v>
          </cell>
        </row>
        <row r="289">
          <cell r="B289">
            <v>42.645000000000003</v>
          </cell>
          <cell r="C289">
            <v>2.5459999999999998</v>
          </cell>
          <cell r="D289">
            <v>0.95799999999999996</v>
          </cell>
          <cell r="E289">
            <v>0</v>
          </cell>
          <cell r="F289">
            <v>0</v>
          </cell>
          <cell r="G289">
            <v>0</v>
          </cell>
        </row>
        <row r="290">
          <cell r="B290">
            <v>26.908999999999999</v>
          </cell>
          <cell r="C290">
            <v>1.607</v>
          </cell>
          <cell r="D290">
            <v>0.60399999999999998</v>
          </cell>
          <cell r="E290">
            <v>0</v>
          </cell>
          <cell r="F290">
            <v>0</v>
          </cell>
          <cell r="G290">
            <v>0</v>
          </cell>
        </row>
        <row r="291">
          <cell r="B291">
            <v>26.908999999999999</v>
          </cell>
          <cell r="C291">
            <v>1.607</v>
          </cell>
          <cell r="D291">
            <v>0.60399999999999998</v>
          </cell>
          <cell r="E291">
            <v>0</v>
          </cell>
          <cell r="F291">
            <v>0</v>
          </cell>
          <cell r="G291">
            <v>0</v>
          </cell>
        </row>
        <row r="293">
          <cell r="B293">
            <v>-0.78600000000000003</v>
          </cell>
          <cell r="C293">
            <v>0</v>
          </cell>
          <cell r="D293">
            <v>0</v>
          </cell>
          <cell r="E293">
            <v>0</v>
          </cell>
          <cell r="F293">
            <v>0</v>
          </cell>
          <cell r="G293">
            <v>0</v>
          </cell>
        </row>
        <row r="294">
          <cell r="B294">
            <v>-0.78600000000000003</v>
          </cell>
          <cell r="C294">
            <v>0</v>
          </cell>
          <cell r="D294">
            <v>0</v>
          </cell>
          <cell r="E294">
            <v>0</v>
          </cell>
          <cell r="F294">
            <v>0</v>
          </cell>
          <cell r="G294">
            <v>0</v>
          </cell>
        </row>
        <row r="295">
          <cell r="B295">
            <v>-0.78600000000000003</v>
          </cell>
          <cell r="C295">
            <v>0</v>
          </cell>
          <cell r="D295">
            <v>0</v>
          </cell>
          <cell r="E295">
            <v>0</v>
          </cell>
          <cell r="F295">
            <v>0</v>
          </cell>
          <cell r="G295">
            <v>0</v>
          </cell>
        </row>
        <row r="297">
          <cell r="B297">
            <v>-0.72</v>
          </cell>
          <cell r="C297">
            <v>0</v>
          </cell>
          <cell r="D297">
            <v>0</v>
          </cell>
          <cell r="E297">
            <v>0</v>
          </cell>
          <cell r="F297">
            <v>0</v>
          </cell>
          <cell r="G297">
            <v>0</v>
          </cell>
        </row>
        <row r="298">
          <cell r="B298">
            <v>-0.72</v>
          </cell>
          <cell r="C298">
            <v>0</v>
          </cell>
          <cell r="D298">
            <v>0</v>
          </cell>
          <cell r="E298">
            <v>0</v>
          </cell>
          <cell r="F298">
            <v>0</v>
          </cell>
          <cell r="G298">
            <v>0</v>
          </cell>
        </row>
        <row r="300">
          <cell r="B300">
            <v>-0.78600000000000003</v>
          </cell>
          <cell r="C300">
            <v>0</v>
          </cell>
          <cell r="D300">
            <v>0</v>
          </cell>
          <cell r="E300">
            <v>0</v>
          </cell>
          <cell r="F300">
            <v>0</v>
          </cell>
          <cell r="G300">
            <v>0.25800000000000001</v>
          </cell>
        </row>
        <row r="301">
          <cell r="B301">
            <v>-0.78600000000000003</v>
          </cell>
          <cell r="C301">
            <v>0</v>
          </cell>
          <cell r="D301">
            <v>0</v>
          </cell>
          <cell r="E301">
            <v>0</v>
          </cell>
          <cell r="F301">
            <v>0</v>
          </cell>
          <cell r="G301">
            <v>0.25800000000000001</v>
          </cell>
        </row>
        <row r="302">
          <cell r="B302">
            <v>-0.78600000000000003</v>
          </cell>
          <cell r="C302">
            <v>0</v>
          </cell>
          <cell r="D302">
            <v>0</v>
          </cell>
          <cell r="E302">
            <v>0</v>
          </cell>
          <cell r="F302">
            <v>0</v>
          </cell>
          <cell r="G302">
            <v>0.25800000000000001</v>
          </cell>
        </row>
        <row r="304">
          <cell r="B304">
            <v>-6.3390000000000004</v>
          </cell>
          <cell r="C304">
            <v>-0.61199999999999999</v>
          </cell>
          <cell r="D304">
            <v>-0.10199999999999999</v>
          </cell>
          <cell r="E304">
            <v>0</v>
          </cell>
          <cell r="F304">
            <v>0</v>
          </cell>
          <cell r="G304">
            <v>0.25800000000000001</v>
          </cell>
        </row>
        <row r="305">
          <cell r="B305">
            <v>-6.3390000000000004</v>
          </cell>
          <cell r="C305">
            <v>-0.61199999999999999</v>
          </cell>
          <cell r="D305">
            <v>-0.10199999999999999</v>
          </cell>
          <cell r="E305">
            <v>0</v>
          </cell>
          <cell r="F305">
            <v>0</v>
          </cell>
          <cell r="G305">
            <v>0.25800000000000001</v>
          </cell>
        </row>
        <row r="306">
          <cell r="B306">
            <v>-6.3390000000000004</v>
          </cell>
          <cell r="C306">
            <v>-0.61199999999999999</v>
          </cell>
          <cell r="D306">
            <v>-0.10199999999999999</v>
          </cell>
          <cell r="E306">
            <v>0</v>
          </cell>
          <cell r="F306">
            <v>0</v>
          </cell>
          <cell r="G306">
            <v>0.25800000000000001</v>
          </cell>
        </row>
        <row r="308">
          <cell r="B308">
            <v>-0.72</v>
          </cell>
          <cell r="C308">
            <v>0</v>
          </cell>
          <cell r="D308">
            <v>0</v>
          </cell>
          <cell r="E308">
            <v>0</v>
          </cell>
          <cell r="F308">
            <v>0</v>
          </cell>
          <cell r="G308">
            <v>0.22500000000000001</v>
          </cell>
        </row>
        <row r="309">
          <cell r="B309">
            <v>-0.72</v>
          </cell>
          <cell r="C309">
            <v>0</v>
          </cell>
          <cell r="D309">
            <v>0</v>
          </cell>
          <cell r="E309">
            <v>0</v>
          </cell>
          <cell r="F309">
            <v>0</v>
          </cell>
          <cell r="G309">
            <v>0.22500000000000001</v>
          </cell>
        </row>
        <row r="311">
          <cell r="B311">
            <v>-5.8029999999999999</v>
          </cell>
          <cell r="C311">
            <v>-0.56100000000000005</v>
          </cell>
          <cell r="D311">
            <v>-9.6000000000000002E-2</v>
          </cell>
          <cell r="E311">
            <v>0</v>
          </cell>
          <cell r="F311">
            <v>0</v>
          </cell>
          <cell r="G311">
            <v>0.22500000000000001</v>
          </cell>
        </row>
        <row r="312">
          <cell r="B312">
            <v>-5.8029999999999999</v>
          </cell>
          <cell r="C312">
            <v>-0.56100000000000005</v>
          </cell>
          <cell r="D312">
            <v>-9.6000000000000002E-2</v>
          </cell>
          <cell r="E312">
            <v>0</v>
          </cell>
          <cell r="F312">
            <v>0</v>
          </cell>
          <cell r="G312">
            <v>0.22500000000000001</v>
          </cell>
        </row>
        <row r="314">
          <cell r="B314">
            <v>-0.48599999999999999</v>
          </cell>
          <cell r="C314">
            <v>0</v>
          </cell>
          <cell r="D314">
            <v>0</v>
          </cell>
          <cell r="E314">
            <v>36.92</v>
          </cell>
          <cell r="F314">
            <v>0</v>
          </cell>
          <cell r="G314">
            <v>0.183</v>
          </cell>
        </row>
        <row r="315">
          <cell r="B315">
            <v>-0.48599999999999999</v>
          </cell>
          <cell r="C315">
            <v>0</v>
          </cell>
          <cell r="D315">
            <v>0</v>
          </cell>
          <cell r="E315">
            <v>0</v>
          </cell>
          <cell r="F315">
            <v>0</v>
          </cell>
          <cell r="G315">
            <v>0.183</v>
          </cell>
        </row>
        <row r="317">
          <cell r="B317">
            <v>-3.8820000000000001</v>
          </cell>
          <cell r="C317">
            <v>-0.375</v>
          </cell>
          <cell r="D317">
            <v>-7.2999999999999995E-2</v>
          </cell>
          <cell r="E317">
            <v>36.92</v>
          </cell>
          <cell r="F317">
            <v>0</v>
          </cell>
          <cell r="G317">
            <v>0.183</v>
          </cell>
        </row>
        <row r="318">
          <cell r="B318">
            <v>-3.8820000000000001</v>
          </cell>
          <cell r="C318">
            <v>-0.375</v>
          </cell>
          <cell r="D318">
            <v>-7.2999999999999995E-2</v>
          </cell>
          <cell r="E318">
            <v>0</v>
          </cell>
          <cell r="F318">
            <v>0</v>
          </cell>
          <cell r="G318">
            <v>0.183</v>
          </cell>
        </row>
        <row r="320">
          <cell r="B320">
            <v>-0.48499999999999999</v>
          </cell>
          <cell r="C320">
            <v>0</v>
          </cell>
          <cell r="D320">
            <v>0</v>
          </cell>
          <cell r="E320">
            <v>36.92</v>
          </cell>
          <cell r="F320">
            <v>0</v>
          </cell>
          <cell r="G320">
            <v>0.14499999999999999</v>
          </cell>
        </row>
        <row r="322">
          <cell r="B322">
            <v>-3.87</v>
          </cell>
          <cell r="C322">
            <v>-0.374</v>
          </cell>
          <cell r="D322">
            <v>-7.1999999999999995E-2</v>
          </cell>
          <cell r="E322">
            <v>36.92</v>
          </cell>
          <cell r="F322">
            <v>0</v>
          </cell>
          <cell r="G322">
            <v>0.14499999999999999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1"/>
  <sheetViews>
    <sheetView showGridLines="0" workbookViewId="0">
      <pane xSplit="1" ySplit="1" topLeftCell="B2" activePane="bottomRight" state="frozen"/>
      <selection pane="topRight"/>
      <selection pane="bottomLeft"/>
      <selection pane="bottomRight" activeCell="A2" sqref="A2"/>
    </sheetView>
  </sheetViews>
  <sheetFormatPr defaultRowHeight="12.75" x14ac:dyDescent="0.2"/>
  <cols>
    <col min="1" max="1" width="50.7109375" customWidth="1"/>
    <col min="2" max="251" width="20.7109375" customWidth="1"/>
  </cols>
  <sheetData>
    <row r="1" spans="1:11" ht="19.5" x14ac:dyDescent="0.3">
      <c r="A1" s="1" t="str">
        <f>"Current Tariffs"</f>
        <v>Current Tariffs</v>
      </c>
    </row>
    <row r="3" spans="1:11" ht="16.5" x14ac:dyDescent="0.25">
      <c r="A3" s="2" t="s">
        <v>0</v>
      </c>
    </row>
    <row r="4" spans="1:11" x14ac:dyDescent="0.2">
      <c r="A4" s="3" t="s">
        <v>1</v>
      </c>
    </row>
    <row r="5" spans="1:11" x14ac:dyDescent="0.2">
      <c r="A5" s="4" t="s">
        <v>2</v>
      </c>
    </row>
    <row r="6" spans="1:11" x14ac:dyDescent="0.2">
      <c r="A6" s="4" t="s">
        <v>3</v>
      </c>
    </row>
    <row r="7" spans="1:11" x14ac:dyDescent="0.2">
      <c r="A7" s="4" t="s">
        <v>4</v>
      </c>
    </row>
    <row r="8" spans="1:11" x14ac:dyDescent="0.2">
      <c r="A8" s="4" t="s">
        <v>5</v>
      </c>
    </row>
    <row r="9" spans="1:11" x14ac:dyDescent="0.2">
      <c r="A9" s="4" t="s">
        <v>6</v>
      </c>
    </row>
    <row r="10" spans="1:11" x14ac:dyDescent="0.2">
      <c r="A10" s="4" t="s">
        <v>7</v>
      </c>
    </row>
    <row r="11" spans="1:11" x14ac:dyDescent="0.2">
      <c r="A11" s="5" t="s">
        <v>8</v>
      </c>
      <c r="B11" s="5" t="s">
        <v>9</v>
      </c>
      <c r="C11" s="5" t="s">
        <v>10</v>
      </c>
      <c r="D11" s="5" t="s">
        <v>11</v>
      </c>
      <c r="E11" s="5" t="s">
        <v>11</v>
      </c>
      <c r="F11" s="5" t="s">
        <v>11</v>
      </c>
      <c r="G11" s="5" t="s">
        <v>11</v>
      </c>
      <c r="H11" s="5" t="s">
        <v>11</v>
      </c>
      <c r="I11" s="5" t="s">
        <v>11</v>
      </c>
      <c r="J11" s="5" t="s">
        <v>9</v>
      </c>
    </row>
    <row r="12" spans="1:11" x14ac:dyDescent="0.2">
      <c r="A12" s="5" t="s">
        <v>12</v>
      </c>
      <c r="B12" s="5" t="s">
        <v>13</v>
      </c>
      <c r="C12" s="5" t="s">
        <v>13</v>
      </c>
      <c r="D12" s="5" t="s">
        <v>14</v>
      </c>
      <c r="E12" s="5" t="s">
        <v>15</v>
      </c>
      <c r="F12" s="5" t="s">
        <v>16</v>
      </c>
      <c r="G12" s="5" t="s">
        <v>17</v>
      </c>
      <c r="H12" s="5" t="s">
        <v>18</v>
      </c>
      <c r="I12" s="5" t="s">
        <v>19</v>
      </c>
      <c r="J12" s="5" t="s">
        <v>13</v>
      </c>
    </row>
    <row r="14" spans="1:11" ht="25.5" x14ac:dyDescent="0.2">
      <c r="B14" s="6" t="s">
        <v>20</v>
      </c>
      <c r="C14" s="6" t="s">
        <v>21</v>
      </c>
      <c r="D14" s="6" t="s">
        <v>22</v>
      </c>
      <c r="E14" s="6" t="s">
        <v>23</v>
      </c>
      <c r="F14" s="6" t="s">
        <v>24</v>
      </c>
      <c r="G14" s="6" t="s">
        <v>25</v>
      </c>
      <c r="H14" s="6" t="s">
        <v>26</v>
      </c>
      <c r="I14" s="6" t="s">
        <v>27</v>
      </c>
      <c r="J14" s="6" t="s">
        <v>28</v>
      </c>
    </row>
    <row r="15" spans="1:11" x14ac:dyDescent="0.2">
      <c r="A15" s="7" t="s">
        <v>29</v>
      </c>
      <c r="B15" s="8" t="s">
        <v>30</v>
      </c>
      <c r="C15" s="9" t="s">
        <v>30</v>
      </c>
      <c r="D15" s="10">
        <f>[1]Adjust!B$229</f>
        <v>3.355</v>
      </c>
      <c r="E15" s="10">
        <f>[1]Adjust!C$229</f>
        <v>0</v>
      </c>
      <c r="F15" s="10">
        <f>[1]Adjust!D$229</f>
        <v>0</v>
      </c>
      <c r="G15" s="11">
        <f>[1]Adjust!E$229</f>
        <v>4.09</v>
      </c>
      <c r="H15" s="11">
        <f>[1]Adjust!F$229</f>
        <v>0</v>
      </c>
      <c r="I15" s="10">
        <f>[1]Adjust!G$229</f>
        <v>0</v>
      </c>
      <c r="J15" s="8" t="s">
        <v>30</v>
      </c>
      <c r="K15" s="12"/>
    </row>
    <row r="16" spans="1:11" x14ac:dyDescent="0.2">
      <c r="A16" s="7" t="s">
        <v>31</v>
      </c>
      <c r="B16" s="8" t="s">
        <v>30</v>
      </c>
      <c r="C16" s="9" t="s">
        <v>30</v>
      </c>
      <c r="D16" s="10">
        <f>[1]Adjust!B$233</f>
        <v>3.7120000000000002</v>
      </c>
      <c r="E16" s="10">
        <f>[1]Adjust!C$233</f>
        <v>0.26700000000000002</v>
      </c>
      <c r="F16" s="10">
        <f>[1]Adjust!D$233</f>
        <v>0</v>
      </c>
      <c r="G16" s="11">
        <f>[1]Adjust!E$233</f>
        <v>4.09</v>
      </c>
      <c r="H16" s="11">
        <f>[1]Adjust!F$233</f>
        <v>0</v>
      </c>
      <c r="I16" s="10">
        <f>[1]Adjust!G$233</f>
        <v>0</v>
      </c>
      <c r="J16" s="8" t="s">
        <v>30</v>
      </c>
      <c r="K16" s="12"/>
    </row>
    <row r="17" spans="1:11" x14ac:dyDescent="0.2">
      <c r="A17" s="7" t="s">
        <v>32</v>
      </c>
      <c r="B17" s="8" t="s">
        <v>30</v>
      </c>
      <c r="C17" s="9" t="s">
        <v>30</v>
      </c>
      <c r="D17" s="10">
        <f>[1]Adjust!B$237</f>
        <v>0.28499999999999998</v>
      </c>
      <c r="E17" s="10">
        <f>[1]Adjust!C$237</f>
        <v>0</v>
      </c>
      <c r="F17" s="10">
        <f>[1]Adjust!D$237</f>
        <v>0</v>
      </c>
      <c r="G17" s="11">
        <f>[1]Adjust!E$237</f>
        <v>0</v>
      </c>
      <c r="H17" s="11">
        <f>[1]Adjust!F$237</f>
        <v>0</v>
      </c>
      <c r="I17" s="10">
        <f>[1]Adjust!G$237</f>
        <v>0</v>
      </c>
      <c r="J17" s="8" t="s">
        <v>30</v>
      </c>
      <c r="K17" s="12"/>
    </row>
    <row r="18" spans="1:11" x14ac:dyDescent="0.2">
      <c r="A18" s="7" t="s">
        <v>33</v>
      </c>
      <c r="B18" s="8" t="s">
        <v>30</v>
      </c>
      <c r="C18" s="9" t="s">
        <v>30</v>
      </c>
      <c r="D18" s="10">
        <f>[1]Adjust!B$241</f>
        <v>2.74</v>
      </c>
      <c r="E18" s="10">
        <f>[1]Adjust!C$241</f>
        <v>0</v>
      </c>
      <c r="F18" s="10">
        <f>[1]Adjust!D$241</f>
        <v>0</v>
      </c>
      <c r="G18" s="11">
        <f>[1]Adjust!E$241</f>
        <v>6.86</v>
      </c>
      <c r="H18" s="11">
        <f>[1]Adjust!F$241</f>
        <v>0</v>
      </c>
      <c r="I18" s="10">
        <f>[1]Adjust!G$241</f>
        <v>0</v>
      </c>
      <c r="J18" s="8" t="s">
        <v>30</v>
      </c>
      <c r="K18" s="12"/>
    </row>
    <row r="19" spans="1:11" x14ac:dyDescent="0.2">
      <c r="A19" s="7" t="s">
        <v>34</v>
      </c>
      <c r="B19" s="8" t="s">
        <v>30</v>
      </c>
      <c r="C19" s="9" t="s">
        <v>30</v>
      </c>
      <c r="D19" s="10">
        <f>[1]Adjust!B$245</f>
        <v>3.427</v>
      </c>
      <c r="E19" s="10">
        <f>[1]Adjust!C$245</f>
        <v>0.31</v>
      </c>
      <c r="F19" s="10">
        <f>[1]Adjust!D$245</f>
        <v>0</v>
      </c>
      <c r="G19" s="11">
        <f>[1]Adjust!E$245</f>
        <v>6.86</v>
      </c>
      <c r="H19" s="11">
        <f>[1]Adjust!F$245</f>
        <v>0</v>
      </c>
      <c r="I19" s="10">
        <f>[1]Adjust!G$245</f>
        <v>0</v>
      </c>
      <c r="J19" s="8" t="s">
        <v>30</v>
      </c>
      <c r="K19" s="12"/>
    </row>
    <row r="20" spans="1:11" x14ac:dyDescent="0.2">
      <c r="A20" s="7" t="s">
        <v>35</v>
      </c>
      <c r="B20" s="8" t="s">
        <v>30</v>
      </c>
      <c r="C20" s="9" t="s">
        <v>30</v>
      </c>
      <c r="D20" s="10">
        <f>[1]Adjust!B$249</f>
        <v>0.317</v>
      </c>
      <c r="E20" s="10">
        <f>[1]Adjust!C$249</f>
        <v>0</v>
      </c>
      <c r="F20" s="10">
        <f>[1]Adjust!D$249</f>
        <v>0</v>
      </c>
      <c r="G20" s="11">
        <f>[1]Adjust!E$249</f>
        <v>0</v>
      </c>
      <c r="H20" s="11">
        <f>[1]Adjust!F$249</f>
        <v>0</v>
      </c>
      <c r="I20" s="10">
        <f>[1]Adjust!G$249</f>
        <v>0</v>
      </c>
      <c r="J20" s="8" t="s">
        <v>30</v>
      </c>
      <c r="K20" s="12"/>
    </row>
    <row r="21" spans="1:11" x14ac:dyDescent="0.2">
      <c r="A21" s="7" t="s">
        <v>36</v>
      </c>
      <c r="B21" s="8" t="s">
        <v>30</v>
      </c>
      <c r="C21" s="9" t="s">
        <v>30</v>
      </c>
      <c r="D21" s="10">
        <f>[1]Adjust!B$253</f>
        <v>3.2730000000000001</v>
      </c>
      <c r="E21" s="10">
        <f>[1]Adjust!C$253</f>
        <v>0.21299999999999999</v>
      </c>
      <c r="F21" s="10">
        <f>[1]Adjust!D$253</f>
        <v>0</v>
      </c>
      <c r="G21" s="11">
        <f>[1]Adjust!E$253</f>
        <v>48.19</v>
      </c>
      <c r="H21" s="11">
        <f>[1]Adjust!F$253</f>
        <v>0</v>
      </c>
      <c r="I21" s="10">
        <f>[1]Adjust!G$253</f>
        <v>0</v>
      </c>
      <c r="J21" s="8" t="s">
        <v>30</v>
      </c>
      <c r="K21" s="12"/>
    </row>
    <row r="22" spans="1:11" x14ac:dyDescent="0.2">
      <c r="A22" s="7" t="s">
        <v>37</v>
      </c>
      <c r="B22" s="8" t="s">
        <v>30</v>
      </c>
      <c r="C22" s="9" t="s">
        <v>30</v>
      </c>
      <c r="D22" s="10">
        <f>[1]Adjust!B$257</f>
        <v>2.1190000000000002</v>
      </c>
      <c r="E22" s="10">
        <f>[1]Adjust!C$257</f>
        <v>0.13800000000000001</v>
      </c>
      <c r="F22" s="10">
        <f>[1]Adjust!D$257</f>
        <v>0</v>
      </c>
      <c r="G22" s="11">
        <f>[1]Adjust!E$257</f>
        <v>4.1399999999999997</v>
      </c>
      <c r="H22" s="11">
        <f>[1]Adjust!F$257</f>
        <v>0</v>
      </c>
      <c r="I22" s="10">
        <f>[1]Adjust!G$257</f>
        <v>0</v>
      </c>
      <c r="J22" s="8" t="s">
        <v>30</v>
      </c>
      <c r="K22" s="12"/>
    </row>
    <row r="23" spans="1:11" x14ac:dyDescent="0.2">
      <c r="A23" s="7" t="s">
        <v>38</v>
      </c>
      <c r="B23" s="8" t="s">
        <v>30</v>
      </c>
      <c r="C23" s="9" t="s">
        <v>30</v>
      </c>
      <c r="D23" s="10">
        <f>[1]Adjust!B$259</f>
        <v>2.363</v>
      </c>
      <c r="E23" s="10">
        <f>[1]Adjust!C$259</f>
        <v>0.156</v>
      </c>
      <c r="F23" s="10">
        <f>[1]Adjust!D$259</f>
        <v>0</v>
      </c>
      <c r="G23" s="11">
        <f>[1]Adjust!E$259</f>
        <v>137.80000000000001</v>
      </c>
      <c r="H23" s="11">
        <f>[1]Adjust!F$259</f>
        <v>0</v>
      </c>
      <c r="I23" s="10">
        <f>[1]Adjust!G$259</f>
        <v>0</v>
      </c>
      <c r="J23" s="8" t="s">
        <v>30</v>
      </c>
      <c r="K23" s="12"/>
    </row>
    <row r="24" spans="1:11" x14ac:dyDescent="0.2">
      <c r="A24" s="7" t="s">
        <v>39</v>
      </c>
      <c r="B24" s="8" t="s">
        <v>30</v>
      </c>
      <c r="C24" s="9" t="s">
        <v>30</v>
      </c>
      <c r="D24" s="10">
        <f>[1]Adjust!B$261</f>
        <v>16.457999999999998</v>
      </c>
      <c r="E24" s="10">
        <f>[1]Adjust!C$261</f>
        <v>1.367</v>
      </c>
      <c r="F24" s="10">
        <f>[1]Adjust!D$261</f>
        <v>0.16300000000000001</v>
      </c>
      <c r="G24" s="11">
        <f>[1]Adjust!E$261</f>
        <v>10.66</v>
      </c>
      <c r="H24" s="11">
        <f>[1]Adjust!F$261</f>
        <v>2.74</v>
      </c>
      <c r="I24" s="10">
        <f>[1]Adjust!G$261</f>
        <v>0.55100000000000005</v>
      </c>
      <c r="J24" s="8" t="s">
        <v>30</v>
      </c>
      <c r="K24" s="12"/>
    </row>
    <row r="25" spans="1:11" x14ac:dyDescent="0.2">
      <c r="A25" s="7" t="s">
        <v>40</v>
      </c>
      <c r="B25" s="8" t="s">
        <v>30</v>
      </c>
      <c r="C25" s="9" t="s">
        <v>30</v>
      </c>
      <c r="D25" s="10">
        <f>[1]Adjust!B$265</f>
        <v>12.451000000000001</v>
      </c>
      <c r="E25" s="10">
        <f>[1]Adjust!C$265</f>
        <v>1.0169999999999999</v>
      </c>
      <c r="F25" s="10">
        <f>[1]Adjust!D$265</f>
        <v>0.122</v>
      </c>
      <c r="G25" s="11">
        <f>[1]Adjust!E$265</f>
        <v>7.7</v>
      </c>
      <c r="H25" s="11">
        <f>[1]Adjust!F$265</f>
        <v>3.2</v>
      </c>
      <c r="I25" s="10">
        <f>[1]Adjust!G$265</f>
        <v>0.48599999999999999</v>
      </c>
      <c r="J25" s="8" t="s">
        <v>30</v>
      </c>
      <c r="K25" s="12"/>
    </row>
    <row r="26" spans="1:11" x14ac:dyDescent="0.2">
      <c r="A26" s="7" t="s">
        <v>41</v>
      </c>
      <c r="B26" s="8" t="s">
        <v>30</v>
      </c>
      <c r="C26" s="9" t="s">
        <v>30</v>
      </c>
      <c r="D26" s="10">
        <f>[1]Adjust!B$268</f>
        <v>12.468999999999999</v>
      </c>
      <c r="E26" s="10">
        <f>[1]Adjust!C$268</f>
        <v>1.002</v>
      </c>
      <c r="F26" s="10">
        <f>[1]Adjust!D$268</f>
        <v>0.11600000000000001</v>
      </c>
      <c r="G26" s="11">
        <f>[1]Adjust!E$268</f>
        <v>85.89</v>
      </c>
      <c r="H26" s="11">
        <f>[1]Adjust!F$268</f>
        <v>3.24</v>
      </c>
      <c r="I26" s="10">
        <f>[1]Adjust!G$268</f>
        <v>0.38500000000000001</v>
      </c>
      <c r="J26" s="8" t="s">
        <v>30</v>
      </c>
      <c r="K26" s="12"/>
    </row>
    <row r="27" spans="1:11" x14ac:dyDescent="0.2">
      <c r="A27" s="7" t="s">
        <v>42</v>
      </c>
      <c r="B27" s="8" t="s">
        <v>30</v>
      </c>
      <c r="C27" s="9" t="s">
        <v>30</v>
      </c>
      <c r="D27" s="10">
        <f>[1]Adjust!B$271</f>
        <v>10.56</v>
      </c>
      <c r="E27" s="10">
        <f>[1]Adjust!C$271</f>
        <v>0.84599999999999997</v>
      </c>
      <c r="F27" s="10">
        <f>[1]Adjust!D$271</f>
        <v>0.10100000000000001</v>
      </c>
      <c r="G27" s="11">
        <f>[1]Adjust!E$271</f>
        <v>85.89</v>
      </c>
      <c r="H27" s="11">
        <f>[1]Adjust!F$271</f>
        <v>2.54</v>
      </c>
      <c r="I27" s="10">
        <f>[1]Adjust!G$271</f>
        <v>0.35099999999999998</v>
      </c>
      <c r="J27" s="8" t="s">
        <v>30</v>
      </c>
      <c r="K27" s="12"/>
    </row>
    <row r="28" spans="1:11" x14ac:dyDescent="0.2">
      <c r="A28" s="7" t="s">
        <v>43</v>
      </c>
      <c r="B28" s="8" t="s">
        <v>30</v>
      </c>
      <c r="C28" s="9" t="s">
        <v>30</v>
      </c>
      <c r="D28" s="10">
        <f>[1]Adjust!B$273</f>
        <v>2.6349999999999998</v>
      </c>
      <c r="E28" s="10">
        <f>[1]Adjust!C$273</f>
        <v>0</v>
      </c>
      <c r="F28" s="10">
        <f>[1]Adjust!D$273</f>
        <v>0</v>
      </c>
      <c r="G28" s="11">
        <f>[1]Adjust!E$273</f>
        <v>0</v>
      </c>
      <c r="H28" s="11">
        <f>[1]Adjust!F$273</f>
        <v>0</v>
      </c>
      <c r="I28" s="10">
        <f>[1]Adjust!G$273</f>
        <v>0</v>
      </c>
      <c r="J28" s="8" t="s">
        <v>30</v>
      </c>
      <c r="K28" s="12"/>
    </row>
    <row r="29" spans="1:11" x14ac:dyDescent="0.2">
      <c r="A29" s="7" t="s">
        <v>44</v>
      </c>
      <c r="B29" s="8" t="s">
        <v>30</v>
      </c>
      <c r="C29" s="9" t="s">
        <v>30</v>
      </c>
      <c r="D29" s="10">
        <f>[1]Adjust!B$277</f>
        <v>3.0430000000000001</v>
      </c>
      <c r="E29" s="10">
        <f>[1]Adjust!C$277</f>
        <v>0</v>
      </c>
      <c r="F29" s="10">
        <f>[1]Adjust!D$277</f>
        <v>0</v>
      </c>
      <c r="G29" s="11">
        <f>[1]Adjust!E$277</f>
        <v>0</v>
      </c>
      <c r="H29" s="11">
        <f>[1]Adjust!F$277</f>
        <v>0</v>
      </c>
      <c r="I29" s="10">
        <f>[1]Adjust!G$277</f>
        <v>0</v>
      </c>
      <c r="J29" s="8" t="s">
        <v>30</v>
      </c>
      <c r="K29" s="12"/>
    </row>
    <row r="30" spans="1:11" x14ac:dyDescent="0.2">
      <c r="A30" s="7" t="s">
        <v>45</v>
      </c>
      <c r="B30" s="8" t="s">
        <v>30</v>
      </c>
      <c r="C30" s="9" t="s">
        <v>30</v>
      </c>
      <c r="D30" s="10">
        <f>[1]Adjust!B$281</f>
        <v>4.9790000000000001</v>
      </c>
      <c r="E30" s="10">
        <f>[1]Adjust!C$281</f>
        <v>0</v>
      </c>
      <c r="F30" s="10">
        <f>[1]Adjust!D$281</f>
        <v>0</v>
      </c>
      <c r="G30" s="11">
        <f>[1]Adjust!E$281</f>
        <v>0</v>
      </c>
      <c r="H30" s="11">
        <f>[1]Adjust!F$281</f>
        <v>0</v>
      </c>
      <c r="I30" s="10">
        <f>[1]Adjust!G$281</f>
        <v>0</v>
      </c>
      <c r="J30" s="8" t="s">
        <v>30</v>
      </c>
      <c r="K30" s="12"/>
    </row>
    <row r="31" spans="1:11" x14ac:dyDescent="0.2">
      <c r="A31" s="7" t="s">
        <v>46</v>
      </c>
      <c r="B31" s="8" t="s">
        <v>30</v>
      </c>
      <c r="C31" s="9" t="s">
        <v>30</v>
      </c>
      <c r="D31" s="10">
        <f>[1]Adjust!B$285</f>
        <v>2.3410000000000002</v>
      </c>
      <c r="E31" s="10">
        <f>[1]Adjust!C$285</f>
        <v>0</v>
      </c>
      <c r="F31" s="10">
        <f>[1]Adjust!D$285</f>
        <v>0</v>
      </c>
      <c r="G31" s="11">
        <f>[1]Adjust!E$285</f>
        <v>0</v>
      </c>
      <c r="H31" s="11">
        <f>[1]Adjust!F$285</f>
        <v>0</v>
      </c>
      <c r="I31" s="10">
        <f>[1]Adjust!G$285</f>
        <v>0</v>
      </c>
      <c r="J31" s="8" t="s">
        <v>30</v>
      </c>
      <c r="K31" s="12"/>
    </row>
    <row r="32" spans="1:11" x14ac:dyDescent="0.2">
      <c r="A32" s="7" t="s">
        <v>47</v>
      </c>
      <c r="B32" s="8" t="s">
        <v>30</v>
      </c>
      <c r="C32" s="9" t="s">
        <v>30</v>
      </c>
      <c r="D32" s="10">
        <f>[1]Adjust!B$289</f>
        <v>42.645000000000003</v>
      </c>
      <c r="E32" s="10">
        <f>[1]Adjust!C$289</f>
        <v>2.5459999999999998</v>
      </c>
      <c r="F32" s="10">
        <f>[1]Adjust!D$289</f>
        <v>0.95899999999999996</v>
      </c>
      <c r="G32" s="11">
        <f>[1]Adjust!E$289</f>
        <v>0</v>
      </c>
      <c r="H32" s="11">
        <f>[1]Adjust!F$289</f>
        <v>0</v>
      </c>
      <c r="I32" s="10">
        <f>[1]Adjust!G$289</f>
        <v>0</v>
      </c>
      <c r="J32" s="8" t="s">
        <v>30</v>
      </c>
      <c r="K32" s="12"/>
    </row>
    <row r="33" spans="1:11" x14ac:dyDescent="0.2">
      <c r="A33" s="7" t="s">
        <v>48</v>
      </c>
      <c r="B33" s="8" t="s">
        <v>30</v>
      </c>
      <c r="C33" s="9" t="s">
        <v>30</v>
      </c>
      <c r="D33" s="10">
        <f>[1]Adjust!B$293</f>
        <v>-0.78600000000000003</v>
      </c>
      <c r="E33" s="10">
        <f>[1]Adjust!C$293</f>
        <v>0</v>
      </c>
      <c r="F33" s="10">
        <f>[1]Adjust!D$293</f>
        <v>0</v>
      </c>
      <c r="G33" s="11">
        <f>[1]Adjust!E$293</f>
        <v>0</v>
      </c>
      <c r="H33" s="11">
        <f>[1]Adjust!F$293</f>
        <v>0</v>
      </c>
      <c r="I33" s="10">
        <f>[1]Adjust!G$293</f>
        <v>0</v>
      </c>
      <c r="J33" s="8" t="s">
        <v>30</v>
      </c>
      <c r="K33" s="12"/>
    </row>
    <row r="34" spans="1:11" x14ac:dyDescent="0.2">
      <c r="A34" s="7" t="s">
        <v>49</v>
      </c>
      <c r="B34" s="8" t="s">
        <v>30</v>
      </c>
      <c r="C34" s="9" t="s">
        <v>30</v>
      </c>
      <c r="D34" s="10">
        <f>[1]Adjust!B$297</f>
        <v>-0.72</v>
      </c>
      <c r="E34" s="10">
        <f>[1]Adjust!C$297</f>
        <v>0</v>
      </c>
      <c r="F34" s="10">
        <f>[1]Adjust!D$297</f>
        <v>0</v>
      </c>
      <c r="G34" s="11">
        <f>[1]Adjust!E$297</f>
        <v>0</v>
      </c>
      <c r="H34" s="11">
        <f>[1]Adjust!F$297</f>
        <v>0</v>
      </c>
      <c r="I34" s="10">
        <f>[1]Adjust!G$297</f>
        <v>0</v>
      </c>
      <c r="J34" s="8" t="s">
        <v>30</v>
      </c>
      <c r="K34" s="12"/>
    </row>
    <row r="35" spans="1:11" x14ac:dyDescent="0.2">
      <c r="A35" s="7" t="s">
        <v>50</v>
      </c>
      <c r="B35" s="8" t="s">
        <v>30</v>
      </c>
      <c r="C35" s="9" t="s">
        <v>30</v>
      </c>
      <c r="D35" s="10">
        <f>[1]Adjust!B$300</f>
        <v>-0.78600000000000003</v>
      </c>
      <c r="E35" s="10">
        <f>[1]Adjust!C$300</f>
        <v>0</v>
      </c>
      <c r="F35" s="10">
        <f>[1]Adjust!D$300</f>
        <v>0</v>
      </c>
      <c r="G35" s="11">
        <f>[1]Adjust!E$300</f>
        <v>0</v>
      </c>
      <c r="H35" s="11">
        <f>[1]Adjust!F$300</f>
        <v>0</v>
      </c>
      <c r="I35" s="10">
        <f>[1]Adjust!G$300</f>
        <v>0.25800000000000001</v>
      </c>
      <c r="J35" s="8" t="s">
        <v>30</v>
      </c>
      <c r="K35" s="12"/>
    </row>
    <row r="36" spans="1:11" x14ac:dyDescent="0.2">
      <c r="A36" s="7" t="s">
        <v>51</v>
      </c>
      <c r="B36" s="8" t="s">
        <v>30</v>
      </c>
      <c r="C36" s="9" t="s">
        <v>30</v>
      </c>
      <c r="D36" s="10">
        <f>[1]Adjust!B$304</f>
        <v>-6.3390000000000004</v>
      </c>
      <c r="E36" s="10">
        <f>[1]Adjust!C$304</f>
        <v>-0.61199999999999999</v>
      </c>
      <c r="F36" s="10">
        <f>[1]Adjust!D$304</f>
        <v>-0.10199999999999999</v>
      </c>
      <c r="G36" s="11">
        <f>[1]Adjust!E$304</f>
        <v>0</v>
      </c>
      <c r="H36" s="11">
        <f>[1]Adjust!F$304</f>
        <v>0</v>
      </c>
      <c r="I36" s="10">
        <f>[1]Adjust!G$304</f>
        <v>0.25800000000000001</v>
      </c>
      <c r="J36" s="8" t="s">
        <v>30</v>
      </c>
      <c r="K36" s="12"/>
    </row>
    <row r="37" spans="1:11" x14ac:dyDescent="0.2">
      <c r="A37" s="7" t="s">
        <v>52</v>
      </c>
      <c r="B37" s="8" t="s">
        <v>30</v>
      </c>
      <c r="C37" s="9" t="s">
        <v>30</v>
      </c>
      <c r="D37" s="10">
        <f>[1]Adjust!B$308</f>
        <v>-0.72</v>
      </c>
      <c r="E37" s="10">
        <f>[1]Adjust!C$308</f>
        <v>0</v>
      </c>
      <c r="F37" s="10">
        <f>[1]Adjust!D$308</f>
        <v>0</v>
      </c>
      <c r="G37" s="11">
        <f>[1]Adjust!E$308</f>
        <v>0</v>
      </c>
      <c r="H37" s="11">
        <f>[1]Adjust!F$308</f>
        <v>0</v>
      </c>
      <c r="I37" s="10">
        <f>[1]Adjust!G$308</f>
        <v>0.22500000000000001</v>
      </c>
      <c r="J37" s="8" t="s">
        <v>30</v>
      </c>
      <c r="K37" s="12"/>
    </row>
    <row r="38" spans="1:11" x14ac:dyDescent="0.2">
      <c r="A38" s="7" t="s">
        <v>53</v>
      </c>
      <c r="B38" s="8" t="s">
        <v>30</v>
      </c>
      <c r="C38" s="9" t="s">
        <v>30</v>
      </c>
      <c r="D38" s="10">
        <f>[1]Adjust!B$311</f>
        <v>-5.8029999999999999</v>
      </c>
      <c r="E38" s="10">
        <f>[1]Adjust!C$311</f>
        <v>-0.56100000000000005</v>
      </c>
      <c r="F38" s="10">
        <f>[1]Adjust!D$311</f>
        <v>-9.6000000000000002E-2</v>
      </c>
      <c r="G38" s="11">
        <f>[1]Adjust!E$311</f>
        <v>0</v>
      </c>
      <c r="H38" s="11">
        <f>[1]Adjust!F$311</f>
        <v>0</v>
      </c>
      <c r="I38" s="10">
        <f>[1]Adjust!G$311</f>
        <v>0.22500000000000001</v>
      </c>
      <c r="J38" s="8" t="s">
        <v>30</v>
      </c>
      <c r="K38" s="12"/>
    </row>
    <row r="39" spans="1:11" x14ac:dyDescent="0.2">
      <c r="A39" s="7" t="s">
        <v>54</v>
      </c>
      <c r="B39" s="8" t="s">
        <v>30</v>
      </c>
      <c r="C39" s="9" t="s">
        <v>30</v>
      </c>
      <c r="D39" s="10">
        <f>[1]Adjust!B$314</f>
        <v>-0.48599999999999999</v>
      </c>
      <c r="E39" s="10">
        <f>[1]Adjust!C$314</f>
        <v>0</v>
      </c>
      <c r="F39" s="10">
        <f>[1]Adjust!D$314</f>
        <v>0</v>
      </c>
      <c r="G39" s="11">
        <f>[1]Adjust!E$314</f>
        <v>36.92</v>
      </c>
      <c r="H39" s="11">
        <f>[1]Adjust!F$314</f>
        <v>0</v>
      </c>
      <c r="I39" s="10">
        <f>[1]Adjust!G$314</f>
        <v>0.183</v>
      </c>
      <c r="J39" s="8" t="s">
        <v>30</v>
      </c>
      <c r="K39" s="12"/>
    </row>
    <row r="40" spans="1:11" x14ac:dyDescent="0.2">
      <c r="A40" s="7" t="s">
        <v>55</v>
      </c>
      <c r="B40" s="8" t="s">
        <v>30</v>
      </c>
      <c r="C40" s="9" t="s">
        <v>30</v>
      </c>
      <c r="D40" s="10">
        <f>[1]Adjust!B$317</f>
        <v>-3.8820000000000001</v>
      </c>
      <c r="E40" s="10">
        <f>[1]Adjust!C$317</f>
        <v>-0.375</v>
      </c>
      <c r="F40" s="10">
        <f>[1]Adjust!D$317</f>
        <v>-7.2999999999999995E-2</v>
      </c>
      <c r="G40" s="11">
        <f>[1]Adjust!E$317</f>
        <v>36.92</v>
      </c>
      <c r="H40" s="11">
        <f>[1]Adjust!F$317</f>
        <v>0</v>
      </c>
      <c r="I40" s="10">
        <f>[1]Adjust!G$317</f>
        <v>0.183</v>
      </c>
      <c r="J40" s="8" t="s">
        <v>30</v>
      </c>
      <c r="K40" s="12"/>
    </row>
    <row r="41" spans="1:11" x14ac:dyDescent="0.2">
      <c r="A41" s="7" t="s">
        <v>56</v>
      </c>
      <c r="B41" s="8" t="s">
        <v>30</v>
      </c>
      <c r="C41" s="9" t="s">
        <v>30</v>
      </c>
      <c r="D41" s="10">
        <f>[1]Adjust!B$320</f>
        <v>-0.48499999999999999</v>
      </c>
      <c r="E41" s="10">
        <f>[1]Adjust!C$320</f>
        <v>0</v>
      </c>
      <c r="F41" s="10">
        <f>[1]Adjust!D$320</f>
        <v>0</v>
      </c>
      <c r="G41" s="11">
        <f>[1]Adjust!E$320</f>
        <v>36.92</v>
      </c>
      <c r="H41" s="11">
        <f>[1]Adjust!F$320</f>
        <v>0</v>
      </c>
      <c r="I41" s="10">
        <f>[1]Adjust!G$320</f>
        <v>0.14499999999999999</v>
      </c>
      <c r="J41" s="8" t="s">
        <v>30</v>
      </c>
      <c r="K41" s="12"/>
    </row>
    <row r="42" spans="1:11" x14ac:dyDescent="0.2">
      <c r="A42" s="7" t="s">
        <v>57</v>
      </c>
      <c r="B42" s="8" t="s">
        <v>30</v>
      </c>
      <c r="C42" s="9" t="s">
        <v>30</v>
      </c>
      <c r="D42" s="10">
        <f>[1]Adjust!B$322</f>
        <v>-3.87</v>
      </c>
      <c r="E42" s="10">
        <f>[1]Adjust!C$322</f>
        <v>-0.374</v>
      </c>
      <c r="F42" s="10">
        <f>[1]Adjust!D$322</f>
        <v>-7.1999999999999995E-2</v>
      </c>
      <c r="G42" s="11">
        <f>[1]Adjust!E$322</f>
        <v>36.92</v>
      </c>
      <c r="H42" s="11">
        <f>[1]Adjust!F$322</f>
        <v>0</v>
      </c>
      <c r="I42" s="10">
        <f>[1]Adjust!G$322</f>
        <v>0.14499999999999999</v>
      </c>
      <c r="J42" s="8" t="s">
        <v>30</v>
      </c>
      <c r="K42" s="12"/>
    </row>
    <row r="43" spans="1:11" x14ac:dyDescent="0.2">
      <c r="A43" s="7" t="s">
        <v>58</v>
      </c>
      <c r="B43" s="8" t="s">
        <v>30</v>
      </c>
      <c r="C43" s="9" t="s">
        <v>30</v>
      </c>
      <c r="D43" s="10">
        <f>[1]Adjust!B$230</f>
        <v>2.3149999999999999</v>
      </c>
      <c r="E43" s="10">
        <f>[1]Adjust!C$230</f>
        <v>0</v>
      </c>
      <c r="F43" s="10">
        <f>[1]Adjust!D$230</f>
        <v>0</v>
      </c>
      <c r="G43" s="11">
        <f>[1]Adjust!E$230</f>
        <v>2.82</v>
      </c>
      <c r="H43" s="11">
        <f>[1]Adjust!F$230</f>
        <v>0</v>
      </c>
      <c r="I43" s="10">
        <f>[1]Adjust!G$230</f>
        <v>0</v>
      </c>
      <c r="J43" s="8" t="s">
        <v>30</v>
      </c>
      <c r="K43" s="12"/>
    </row>
    <row r="44" spans="1:11" x14ac:dyDescent="0.2">
      <c r="A44" s="7" t="s">
        <v>59</v>
      </c>
      <c r="B44" s="8" t="s">
        <v>30</v>
      </c>
      <c r="C44" s="9" t="s">
        <v>30</v>
      </c>
      <c r="D44" s="10">
        <f>[1]Adjust!B$234</f>
        <v>2.5609999999999999</v>
      </c>
      <c r="E44" s="10">
        <f>[1]Adjust!C$234</f>
        <v>0.184</v>
      </c>
      <c r="F44" s="10">
        <f>[1]Adjust!D$234</f>
        <v>0</v>
      </c>
      <c r="G44" s="11">
        <f>[1]Adjust!E$234</f>
        <v>2.82</v>
      </c>
      <c r="H44" s="11">
        <f>[1]Adjust!F$234</f>
        <v>0</v>
      </c>
      <c r="I44" s="10">
        <f>[1]Adjust!G$234</f>
        <v>0</v>
      </c>
      <c r="J44" s="8" t="s">
        <v>30</v>
      </c>
      <c r="K44" s="12"/>
    </row>
    <row r="45" spans="1:11" x14ac:dyDescent="0.2">
      <c r="A45" s="7" t="s">
        <v>60</v>
      </c>
      <c r="B45" s="8" t="s">
        <v>30</v>
      </c>
      <c r="C45" s="9" t="s">
        <v>30</v>
      </c>
      <c r="D45" s="10">
        <f>[1]Adjust!B$238</f>
        <v>0.19700000000000001</v>
      </c>
      <c r="E45" s="10">
        <f>[1]Adjust!C$238</f>
        <v>0</v>
      </c>
      <c r="F45" s="10">
        <f>[1]Adjust!D$238</f>
        <v>0</v>
      </c>
      <c r="G45" s="11">
        <f>[1]Adjust!E$238</f>
        <v>0</v>
      </c>
      <c r="H45" s="11">
        <f>[1]Adjust!F$238</f>
        <v>0</v>
      </c>
      <c r="I45" s="10">
        <f>[1]Adjust!G$238</f>
        <v>0</v>
      </c>
      <c r="J45" s="8" t="s">
        <v>30</v>
      </c>
      <c r="K45" s="12"/>
    </row>
    <row r="46" spans="1:11" x14ac:dyDescent="0.2">
      <c r="A46" s="7" t="s">
        <v>61</v>
      </c>
      <c r="B46" s="8" t="s">
        <v>30</v>
      </c>
      <c r="C46" s="9" t="s">
        <v>30</v>
      </c>
      <c r="D46" s="10">
        <f>[1]Adjust!B$242</f>
        <v>1.89</v>
      </c>
      <c r="E46" s="10">
        <f>[1]Adjust!C$242</f>
        <v>0</v>
      </c>
      <c r="F46" s="10">
        <f>[1]Adjust!D$242</f>
        <v>0</v>
      </c>
      <c r="G46" s="11">
        <f>[1]Adjust!E$242</f>
        <v>4.7300000000000004</v>
      </c>
      <c r="H46" s="11">
        <f>[1]Adjust!F$242</f>
        <v>0</v>
      </c>
      <c r="I46" s="10">
        <f>[1]Adjust!G$242</f>
        <v>0</v>
      </c>
      <c r="J46" s="8" t="s">
        <v>30</v>
      </c>
      <c r="K46" s="12"/>
    </row>
    <row r="47" spans="1:11" x14ac:dyDescent="0.2">
      <c r="A47" s="7" t="s">
        <v>62</v>
      </c>
      <c r="B47" s="8" t="s">
        <v>30</v>
      </c>
      <c r="C47" s="9" t="s">
        <v>30</v>
      </c>
      <c r="D47" s="10">
        <f>[1]Adjust!B$246</f>
        <v>2.3639999999999999</v>
      </c>
      <c r="E47" s="10">
        <f>[1]Adjust!C$246</f>
        <v>0.214</v>
      </c>
      <c r="F47" s="10">
        <f>[1]Adjust!D$246</f>
        <v>0</v>
      </c>
      <c r="G47" s="11">
        <f>[1]Adjust!E$246</f>
        <v>4.7300000000000004</v>
      </c>
      <c r="H47" s="11">
        <f>[1]Adjust!F$246</f>
        <v>0</v>
      </c>
      <c r="I47" s="10">
        <f>[1]Adjust!G$246</f>
        <v>0</v>
      </c>
      <c r="J47" s="8" t="s">
        <v>30</v>
      </c>
      <c r="K47" s="12"/>
    </row>
    <row r="48" spans="1:11" ht="25.5" x14ac:dyDescent="0.2">
      <c r="A48" s="7" t="s">
        <v>63</v>
      </c>
      <c r="B48" s="8" t="s">
        <v>30</v>
      </c>
      <c r="C48" s="9" t="s">
        <v>30</v>
      </c>
      <c r="D48" s="10">
        <f>[1]Adjust!B$250</f>
        <v>0.219</v>
      </c>
      <c r="E48" s="10">
        <f>[1]Adjust!C$250</f>
        <v>0</v>
      </c>
      <c r="F48" s="10">
        <f>[1]Adjust!D$250</f>
        <v>0</v>
      </c>
      <c r="G48" s="11">
        <f>[1]Adjust!E$250</f>
        <v>0</v>
      </c>
      <c r="H48" s="11">
        <f>[1]Adjust!F$250</f>
        <v>0</v>
      </c>
      <c r="I48" s="10">
        <f>[1]Adjust!G$250</f>
        <v>0</v>
      </c>
      <c r="J48" s="8" t="s">
        <v>30</v>
      </c>
      <c r="K48" s="12"/>
    </row>
    <row r="49" spans="1:11" x14ac:dyDescent="0.2">
      <c r="A49" s="7" t="s">
        <v>64</v>
      </c>
      <c r="B49" s="8" t="s">
        <v>30</v>
      </c>
      <c r="C49" s="9" t="s">
        <v>30</v>
      </c>
      <c r="D49" s="10">
        <f>[1]Adjust!B$254</f>
        <v>2.258</v>
      </c>
      <c r="E49" s="10">
        <f>[1]Adjust!C$254</f>
        <v>0.14699999999999999</v>
      </c>
      <c r="F49" s="10">
        <f>[1]Adjust!D$254</f>
        <v>0</v>
      </c>
      <c r="G49" s="11">
        <f>[1]Adjust!E$254</f>
        <v>33.25</v>
      </c>
      <c r="H49" s="11">
        <f>[1]Adjust!F$254</f>
        <v>0</v>
      </c>
      <c r="I49" s="10">
        <f>[1]Adjust!G$254</f>
        <v>0</v>
      </c>
      <c r="J49" s="8" t="s">
        <v>30</v>
      </c>
      <c r="K49" s="12"/>
    </row>
    <row r="50" spans="1:11" x14ac:dyDescent="0.2">
      <c r="A50" s="7" t="s">
        <v>65</v>
      </c>
      <c r="B50" s="8" t="s">
        <v>30</v>
      </c>
      <c r="C50" s="9" t="s">
        <v>30</v>
      </c>
      <c r="D50" s="10">
        <f>[1]Adjust!B$262</f>
        <v>11.353999999999999</v>
      </c>
      <c r="E50" s="10">
        <f>[1]Adjust!C$262</f>
        <v>0.94299999999999995</v>
      </c>
      <c r="F50" s="10">
        <f>[1]Adjust!D$262</f>
        <v>0.112</v>
      </c>
      <c r="G50" s="11">
        <f>[1]Adjust!E$262</f>
        <v>7.35</v>
      </c>
      <c r="H50" s="11">
        <f>[1]Adjust!F$262</f>
        <v>1.89</v>
      </c>
      <c r="I50" s="10">
        <f>[1]Adjust!G$262</f>
        <v>0.38</v>
      </c>
      <c r="J50" s="8" t="s">
        <v>30</v>
      </c>
      <c r="K50" s="12"/>
    </row>
    <row r="51" spans="1:11" x14ac:dyDescent="0.2">
      <c r="A51" s="7" t="s">
        <v>66</v>
      </c>
      <c r="B51" s="8" t="s">
        <v>30</v>
      </c>
      <c r="C51" s="9" t="s">
        <v>30</v>
      </c>
      <c r="D51" s="10">
        <f>[1]Adjust!B$274</f>
        <v>1.8180000000000001</v>
      </c>
      <c r="E51" s="10">
        <f>[1]Adjust!C$274</f>
        <v>0</v>
      </c>
      <c r="F51" s="10">
        <f>[1]Adjust!D$274</f>
        <v>0</v>
      </c>
      <c r="G51" s="11">
        <f>[1]Adjust!E$274</f>
        <v>0</v>
      </c>
      <c r="H51" s="11">
        <f>[1]Adjust!F$274</f>
        <v>0</v>
      </c>
      <c r="I51" s="10">
        <f>[1]Adjust!G$274</f>
        <v>0</v>
      </c>
      <c r="J51" s="8" t="s">
        <v>30</v>
      </c>
      <c r="K51" s="12"/>
    </row>
    <row r="52" spans="1:11" x14ac:dyDescent="0.2">
      <c r="A52" s="7" t="s">
        <v>67</v>
      </c>
      <c r="B52" s="8" t="s">
        <v>30</v>
      </c>
      <c r="C52" s="9" t="s">
        <v>30</v>
      </c>
      <c r="D52" s="10">
        <f>[1]Adjust!B$278</f>
        <v>2.0990000000000002</v>
      </c>
      <c r="E52" s="10">
        <f>[1]Adjust!C$278</f>
        <v>0</v>
      </c>
      <c r="F52" s="10">
        <f>[1]Adjust!D$278</f>
        <v>0</v>
      </c>
      <c r="G52" s="11">
        <f>[1]Adjust!E$278</f>
        <v>0</v>
      </c>
      <c r="H52" s="11">
        <f>[1]Adjust!F$278</f>
        <v>0</v>
      </c>
      <c r="I52" s="10">
        <f>[1]Adjust!G$278</f>
        <v>0</v>
      </c>
      <c r="J52" s="8" t="s">
        <v>30</v>
      </c>
      <c r="K52" s="12"/>
    </row>
    <row r="53" spans="1:11" x14ac:dyDescent="0.2">
      <c r="A53" s="7" t="s">
        <v>68</v>
      </c>
      <c r="B53" s="8" t="s">
        <v>30</v>
      </c>
      <c r="C53" s="9" t="s">
        <v>30</v>
      </c>
      <c r="D53" s="10">
        <f>[1]Adjust!B$282</f>
        <v>3.4350000000000001</v>
      </c>
      <c r="E53" s="10">
        <f>[1]Adjust!C$282</f>
        <v>0</v>
      </c>
      <c r="F53" s="10">
        <f>[1]Adjust!D$282</f>
        <v>0</v>
      </c>
      <c r="G53" s="11">
        <f>[1]Adjust!E$282</f>
        <v>0</v>
      </c>
      <c r="H53" s="11">
        <f>[1]Adjust!F$282</f>
        <v>0</v>
      </c>
      <c r="I53" s="10">
        <f>[1]Adjust!G$282</f>
        <v>0</v>
      </c>
      <c r="J53" s="8" t="s">
        <v>30</v>
      </c>
      <c r="K53" s="12"/>
    </row>
    <row r="54" spans="1:11" x14ac:dyDescent="0.2">
      <c r="A54" s="7" t="s">
        <v>69</v>
      </c>
      <c r="B54" s="8" t="s">
        <v>30</v>
      </c>
      <c r="C54" s="9" t="s">
        <v>30</v>
      </c>
      <c r="D54" s="10">
        <f>[1]Adjust!B$286</f>
        <v>1.615</v>
      </c>
      <c r="E54" s="10">
        <f>[1]Adjust!C$286</f>
        <v>0</v>
      </c>
      <c r="F54" s="10">
        <f>[1]Adjust!D$286</f>
        <v>0</v>
      </c>
      <c r="G54" s="11">
        <f>[1]Adjust!E$286</f>
        <v>0</v>
      </c>
      <c r="H54" s="11">
        <f>[1]Adjust!F$286</f>
        <v>0</v>
      </c>
      <c r="I54" s="10">
        <f>[1]Adjust!G$286</f>
        <v>0</v>
      </c>
      <c r="J54" s="8" t="s">
        <v>30</v>
      </c>
      <c r="K54" s="12"/>
    </row>
    <row r="55" spans="1:11" x14ac:dyDescent="0.2">
      <c r="A55" s="7" t="s">
        <v>70</v>
      </c>
      <c r="B55" s="8" t="s">
        <v>30</v>
      </c>
      <c r="C55" s="9" t="s">
        <v>30</v>
      </c>
      <c r="D55" s="10">
        <f>[1]Adjust!B$290</f>
        <v>29.42</v>
      </c>
      <c r="E55" s="10">
        <f>[1]Adjust!C$290</f>
        <v>1.756</v>
      </c>
      <c r="F55" s="10">
        <f>[1]Adjust!D$290</f>
        <v>0.66200000000000003</v>
      </c>
      <c r="G55" s="11">
        <f>[1]Adjust!E$290</f>
        <v>0</v>
      </c>
      <c r="H55" s="11">
        <f>[1]Adjust!F$290</f>
        <v>0</v>
      </c>
      <c r="I55" s="10">
        <f>[1]Adjust!G$290</f>
        <v>0</v>
      </c>
      <c r="J55" s="8" t="s">
        <v>30</v>
      </c>
      <c r="K55" s="12"/>
    </row>
    <row r="56" spans="1:11" x14ac:dyDescent="0.2">
      <c r="A56" s="7" t="s">
        <v>71</v>
      </c>
      <c r="B56" s="8" t="s">
        <v>30</v>
      </c>
      <c r="C56" s="9" t="s">
        <v>30</v>
      </c>
      <c r="D56" s="10">
        <f>[1]Adjust!B$294</f>
        <v>-0.78600000000000003</v>
      </c>
      <c r="E56" s="10">
        <f>[1]Adjust!C$294</f>
        <v>0</v>
      </c>
      <c r="F56" s="10">
        <f>[1]Adjust!D$294</f>
        <v>0</v>
      </c>
      <c r="G56" s="11">
        <f>[1]Adjust!E$294</f>
        <v>0</v>
      </c>
      <c r="H56" s="11">
        <f>[1]Adjust!F$294</f>
        <v>0</v>
      </c>
      <c r="I56" s="10">
        <f>[1]Adjust!G$294</f>
        <v>0</v>
      </c>
      <c r="J56" s="8" t="s">
        <v>30</v>
      </c>
      <c r="K56" s="12"/>
    </row>
    <row r="57" spans="1:11" x14ac:dyDescent="0.2">
      <c r="A57" s="7" t="s">
        <v>72</v>
      </c>
      <c r="B57" s="8" t="s">
        <v>30</v>
      </c>
      <c r="C57" s="9" t="s">
        <v>30</v>
      </c>
      <c r="D57" s="10">
        <f>[1]Adjust!B$301</f>
        <v>-0.78600000000000003</v>
      </c>
      <c r="E57" s="10">
        <f>[1]Adjust!C$301</f>
        <v>0</v>
      </c>
      <c r="F57" s="10">
        <f>[1]Adjust!D$301</f>
        <v>0</v>
      </c>
      <c r="G57" s="11">
        <f>[1]Adjust!E$301</f>
        <v>0</v>
      </c>
      <c r="H57" s="11">
        <f>[1]Adjust!F$301</f>
        <v>0</v>
      </c>
      <c r="I57" s="10">
        <f>[1]Adjust!G$301</f>
        <v>0.25800000000000001</v>
      </c>
      <c r="J57" s="8" t="s">
        <v>30</v>
      </c>
      <c r="K57" s="12"/>
    </row>
    <row r="58" spans="1:11" x14ac:dyDescent="0.2">
      <c r="A58" s="7" t="s">
        <v>73</v>
      </c>
      <c r="B58" s="8" t="s">
        <v>30</v>
      </c>
      <c r="C58" s="9" t="s">
        <v>30</v>
      </c>
      <c r="D58" s="10">
        <f>[1]Adjust!B$305</f>
        <v>-6.3390000000000004</v>
      </c>
      <c r="E58" s="10">
        <f>[1]Adjust!C$305</f>
        <v>-0.61199999999999999</v>
      </c>
      <c r="F58" s="10">
        <f>[1]Adjust!D$305</f>
        <v>-0.10199999999999999</v>
      </c>
      <c r="G58" s="11">
        <f>[1]Adjust!E$305</f>
        <v>0</v>
      </c>
      <c r="H58" s="11">
        <f>[1]Adjust!F$305</f>
        <v>0</v>
      </c>
      <c r="I58" s="10">
        <f>[1]Adjust!G$305</f>
        <v>0.25800000000000001</v>
      </c>
      <c r="J58" s="8" t="s">
        <v>30</v>
      </c>
      <c r="K58" s="12"/>
    </row>
    <row r="59" spans="1:11" x14ac:dyDescent="0.2">
      <c r="A59" s="7" t="s">
        <v>74</v>
      </c>
      <c r="B59" s="8" t="s">
        <v>30</v>
      </c>
      <c r="C59" s="9" t="s">
        <v>30</v>
      </c>
      <c r="D59" s="10">
        <f>[1]Adjust!B$231</f>
        <v>1.2789999999999999</v>
      </c>
      <c r="E59" s="10">
        <f>[1]Adjust!C$231</f>
        <v>0</v>
      </c>
      <c r="F59" s="10">
        <f>[1]Adjust!D$231</f>
        <v>0</v>
      </c>
      <c r="G59" s="11">
        <f>[1]Adjust!E$231</f>
        <v>1.56</v>
      </c>
      <c r="H59" s="11">
        <f>[1]Adjust!F$231</f>
        <v>0</v>
      </c>
      <c r="I59" s="10">
        <f>[1]Adjust!G$231</f>
        <v>0</v>
      </c>
      <c r="J59" s="8" t="s">
        <v>30</v>
      </c>
      <c r="K59" s="12"/>
    </row>
    <row r="60" spans="1:11" x14ac:dyDescent="0.2">
      <c r="A60" s="7" t="s">
        <v>75</v>
      </c>
      <c r="B60" s="8" t="s">
        <v>30</v>
      </c>
      <c r="C60" s="9" t="s">
        <v>30</v>
      </c>
      <c r="D60" s="10">
        <f>[1]Adjust!B$235</f>
        <v>1.415</v>
      </c>
      <c r="E60" s="10">
        <f>[1]Adjust!C$235</f>
        <v>0.10199999999999999</v>
      </c>
      <c r="F60" s="10">
        <f>[1]Adjust!D$235</f>
        <v>0</v>
      </c>
      <c r="G60" s="11">
        <f>[1]Adjust!E$235</f>
        <v>1.56</v>
      </c>
      <c r="H60" s="11">
        <f>[1]Adjust!F$235</f>
        <v>0</v>
      </c>
      <c r="I60" s="10">
        <f>[1]Adjust!G$235</f>
        <v>0</v>
      </c>
      <c r="J60" s="8" t="s">
        <v>30</v>
      </c>
      <c r="K60" s="12"/>
    </row>
    <row r="61" spans="1:11" x14ac:dyDescent="0.2">
      <c r="A61" s="7" t="s">
        <v>76</v>
      </c>
      <c r="B61" s="8" t="s">
        <v>30</v>
      </c>
      <c r="C61" s="9" t="s">
        <v>30</v>
      </c>
      <c r="D61" s="10">
        <f>[1]Adjust!B$239</f>
        <v>0.109</v>
      </c>
      <c r="E61" s="10">
        <f>[1]Adjust!C$239</f>
        <v>0</v>
      </c>
      <c r="F61" s="10">
        <f>[1]Adjust!D$239</f>
        <v>0</v>
      </c>
      <c r="G61" s="11">
        <f>[1]Adjust!E$239</f>
        <v>0</v>
      </c>
      <c r="H61" s="11">
        <f>[1]Adjust!F$239</f>
        <v>0</v>
      </c>
      <c r="I61" s="10">
        <f>[1]Adjust!G$239</f>
        <v>0</v>
      </c>
      <c r="J61" s="8" t="s">
        <v>30</v>
      </c>
      <c r="K61" s="12"/>
    </row>
    <row r="62" spans="1:11" x14ac:dyDescent="0.2">
      <c r="A62" s="7" t="s">
        <v>77</v>
      </c>
      <c r="B62" s="8" t="s">
        <v>30</v>
      </c>
      <c r="C62" s="9" t="s">
        <v>30</v>
      </c>
      <c r="D62" s="10">
        <f>[1]Adjust!B$243</f>
        <v>1.0449999999999999</v>
      </c>
      <c r="E62" s="10">
        <f>[1]Adjust!C$243</f>
        <v>0</v>
      </c>
      <c r="F62" s="10">
        <f>[1]Adjust!D$243</f>
        <v>0</v>
      </c>
      <c r="G62" s="11">
        <f>[1]Adjust!E$243</f>
        <v>2.62</v>
      </c>
      <c r="H62" s="11">
        <f>[1]Adjust!F$243</f>
        <v>0</v>
      </c>
      <c r="I62" s="10">
        <f>[1]Adjust!G$243</f>
        <v>0</v>
      </c>
      <c r="J62" s="8" t="s">
        <v>30</v>
      </c>
      <c r="K62" s="12"/>
    </row>
    <row r="63" spans="1:11" x14ac:dyDescent="0.2">
      <c r="A63" s="7" t="s">
        <v>78</v>
      </c>
      <c r="B63" s="8" t="s">
        <v>30</v>
      </c>
      <c r="C63" s="9" t="s">
        <v>30</v>
      </c>
      <c r="D63" s="10">
        <f>[1]Adjust!B$247</f>
        <v>1.306</v>
      </c>
      <c r="E63" s="10">
        <f>[1]Adjust!C$247</f>
        <v>0.11799999999999999</v>
      </c>
      <c r="F63" s="10">
        <f>[1]Adjust!D$247</f>
        <v>0</v>
      </c>
      <c r="G63" s="11">
        <f>[1]Adjust!E$247</f>
        <v>2.62</v>
      </c>
      <c r="H63" s="11">
        <f>[1]Adjust!F$247</f>
        <v>0</v>
      </c>
      <c r="I63" s="10">
        <f>[1]Adjust!G$247</f>
        <v>0</v>
      </c>
      <c r="J63" s="8" t="s">
        <v>30</v>
      </c>
      <c r="K63" s="12"/>
    </row>
    <row r="64" spans="1:11" ht="25.5" x14ac:dyDescent="0.2">
      <c r="A64" s="7" t="s">
        <v>79</v>
      </c>
      <c r="B64" s="8" t="s">
        <v>30</v>
      </c>
      <c r="C64" s="9" t="s">
        <v>30</v>
      </c>
      <c r="D64" s="10">
        <f>[1]Adjust!B$251</f>
        <v>0.121</v>
      </c>
      <c r="E64" s="10">
        <f>[1]Adjust!C$251</f>
        <v>0</v>
      </c>
      <c r="F64" s="10">
        <f>[1]Adjust!D$251</f>
        <v>0</v>
      </c>
      <c r="G64" s="11">
        <f>[1]Adjust!E$251</f>
        <v>0</v>
      </c>
      <c r="H64" s="11">
        <f>[1]Adjust!F$251</f>
        <v>0</v>
      </c>
      <c r="I64" s="10">
        <f>[1]Adjust!G$251</f>
        <v>0</v>
      </c>
      <c r="J64" s="8" t="s">
        <v>30</v>
      </c>
      <c r="K64" s="12"/>
    </row>
    <row r="65" spans="1:11" x14ac:dyDescent="0.2">
      <c r="A65" s="7" t="s">
        <v>80</v>
      </c>
      <c r="B65" s="8" t="s">
        <v>30</v>
      </c>
      <c r="C65" s="9" t="s">
        <v>30</v>
      </c>
      <c r="D65" s="10">
        <f>[1]Adjust!B$255</f>
        <v>1.248</v>
      </c>
      <c r="E65" s="10">
        <f>[1]Adjust!C$255</f>
        <v>8.1000000000000003E-2</v>
      </c>
      <c r="F65" s="10">
        <f>[1]Adjust!D$255</f>
        <v>0</v>
      </c>
      <c r="G65" s="11">
        <f>[1]Adjust!E$255</f>
        <v>18.37</v>
      </c>
      <c r="H65" s="11">
        <f>[1]Adjust!F$255</f>
        <v>0</v>
      </c>
      <c r="I65" s="10">
        <f>[1]Adjust!G$255</f>
        <v>0</v>
      </c>
      <c r="J65" s="8" t="s">
        <v>30</v>
      </c>
      <c r="K65" s="12"/>
    </row>
    <row r="66" spans="1:11" x14ac:dyDescent="0.2">
      <c r="A66" s="7" t="s">
        <v>81</v>
      </c>
      <c r="B66" s="8" t="s">
        <v>30</v>
      </c>
      <c r="C66" s="9" t="s">
        <v>30</v>
      </c>
      <c r="D66" s="10">
        <f>[1]Adjust!B$263</f>
        <v>6.274</v>
      </c>
      <c r="E66" s="10">
        <f>[1]Adjust!C$263</f>
        <v>0.52100000000000002</v>
      </c>
      <c r="F66" s="10">
        <f>[1]Adjust!D$263</f>
        <v>6.2E-2</v>
      </c>
      <c r="G66" s="11">
        <f>[1]Adjust!E$263</f>
        <v>4.0599999999999996</v>
      </c>
      <c r="H66" s="11">
        <f>[1]Adjust!F$263</f>
        <v>1.04</v>
      </c>
      <c r="I66" s="10">
        <f>[1]Adjust!G$263</f>
        <v>0.21</v>
      </c>
      <c r="J66" s="8" t="s">
        <v>30</v>
      </c>
      <c r="K66" s="12"/>
    </row>
    <row r="67" spans="1:11" x14ac:dyDescent="0.2">
      <c r="A67" s="7" t="s">
        <v>82</v>
      </c>
      <c r="B67" s="8" t="s">
        <v>30</v>
      </c>
      <c r="C67" s="9" t="s">
        <v>30</v>
      </c>
      <c r="D67" s="10">
        <f>[1]Adjust!B$266</f>
        <v>7.0709999999999997</v>
      </c>
      <c r="E67" s="10">
        <f>[1]Adjust!C$266</f>
        <v>0.57799999999999996</v>
      </c>
      <c r="F67" s="10">
        <f>[1]Adjust!D$266</f>
        <v>6.9000000000000006E-2</v>
      </c>
      <c r="G67" s="11">
        <f>[1]Adjust!E$266</f>
        <v>4.37</v>
      </c>
      <c r="H67" s="11">
        <f>[1]Adjust!F$266</f>
        <v>1.82</v>
      </c>
      <c r="I67" s="10">
        <f>[1]Adjust!G$266</f>
        <v>0.27600000000000002</v>
      </c>
      <c r="J67" s="8" t="s">
        <v>30</v>
      </c>
      <c r="K67" s="12"/>
    </row>
    <row r="68" spans="1:11" x14ac:dyDescent="0.2">
      <c r="A68" s="7" t="s">
        <v>83</v>
      </c>
      <c r="B68" s="8" t="s">
        <v>30</v>
      </c>
      <c r="C68" s="9" t="s">
        <v>30</v>
      </c>
      <c r="D68" s="10">
        <f>[1]Adjust!B$269</f>
        <v>8.4109999999999996</v>
      </c>
      <c r="E68" s="10">
        <f>[1]Adjust!C$269</f>
        <v>0.67600000000000005</v>
      </c>
      <c r="F68" s="10">
        <f>[1]Adjust!D$269</f>
        <v>7.8E-2</v>
      </c>
      <c r="G68" s="11">
        <f>[1]Adjust!E$269</f>
        <v>57.94</v>
      </c>
      <c r="H68" s="11">
        <f>[1]Adjust!F$269</f>
        <v>2.19</v>
      </c>
      <c r="I68" s="10">
        <f>[1]Adjust!G$269</f>
        <v>0.26</v>
      </c>
      <c r="J68" s="8" t="s">
        <v>30</v>
      </c>
      <c r="K68" s="12"/>
    </row>
    <row r="69" spans="1:11" x14ac:dyDescent="0.2">
      <c r="A69" s="7" t="s">
        <v>84</v>
      </c>
      <c r="B69" s="8" t="s">
        <v>30</v>
      </c>
      <c r="C69" s="9" t="s">
        <v>30</v>
      </c>
      <c r="D69" s="10">
        <f>[1]Adjust!B$275</f>
        <v>1.0049999999999999</v>
      </c>
      <c r="E69" s="10">
        <f>[1]Adjust!C$275</f>
        <v>0</v>
      </c>
      <c r="F69" s="10">
        <f>[1]Adjust!D$275</f>
        <v>0</v>
      </c>
      <c r="G69" s="11">
        <f>[1]Adjust!E$275</f>
        <v>0</v>
      </c>
      <c r="H69" s="11">
        <f>[1]Adjust!F$275</f>
        <v>0</v>
      </c>
      <c r="I69" s="10">
        <f>[1]Adjust!G$275</f>
        <v>0</v>
      </c>
      <c r="J69" s="8" t="s">
        <v>30</v>
      </c>
      <c r="K69" s="12"/>
    </row>
    <row r="70" spans="1:11" x14ac:dyDescent="0.2">
      <c r="A70" s="7" t="s">
        <v>85</v>
      </c>
      <c r="B70" s="8" t="s">
        <v>30</v>
      </c>
      <c r="C70" s="9" t="s">
        <v>30</v>
      </c>
      <c r="D70" s="10">
        <f>[1]Adjust!B$279</f>
        <v>1.1599999999999999</v>
      </c>
      <c r="E70" s="10">
        <f>[1]Adjust!C$279</f>
        <v>0</v>
      </c>
      <c r="F70" s="10">
        <f>[1]Adjust!D$279</f>
        <v>0</v>
      </c>
      <c r="G70" s="11">
        <f>[1]Adjust!E$279</f>
        <v>0</v>
      </c>
      <c r="H70" s="11">
        <f>[1]Adjust!F$279</f>
        <v>0</v>
      </c>
      <c r="I70" s="10">
        <f>[1]Adjust!G$279</f>
        <v>0</v>
      </c>
      <c r="J70" s="8" t="s">
        <v>30</v>
      </c>
      <c r="K70" s="12"/>
    </row>
    <row r="71" spans="1:11" x14ac:dyDescent="0.2">
      <c r="A71" s="7" t="s">
        <v>86</v>
      </c>
      <c r="B71" s="8" t="s">
        <v>30</v>
      </c>
      <c r="C71" s="9" t="s">
        <v>30</v>
      </c>
      <c r="D71" s="10">
        <f>[1]Adjust!B$283</f>
        <v>1.8979999999999999</v>
      </c>
      <c r="E71" s="10">
        <f>[1]Adjust!C$283</f>
        <v>0</v>
      </c>
      <c r="F71" s="10">
        <f>[1]Adjust!D$283</f>
        <v>0</v>
      </c>
      <c r="G71" s="11">
        <f>[1]Adjust!E$283</f>
        <v>0</v>
      </c>
      <c r="H71" s="11">
        <f>[1]Adjust!F$283</f>
        <v>0</v>
      </c>
      <c r="I71" s="10">
        <f>[1]Adjust!G$283</f>
        <v>0</v>
      </c>
      <c r="J71" s="8" t="s">
        <v>30</v>
      </c>
      <c r="K71" s="12"/>
    </row>
    <row r="72" spans="1:11" x14ac:dyDescent="0.2">
      <c r="A72" s="7" t="s">
        <v>87</v>
      </c>
      <c r="B72" s="8" t="s">
        <v>30</v>
      </c>
      <c r="C72" s="9" t="s">
        <v>30</v>
      </c>
      <c r="D72" s="10">
        <f>[1]Adjust!B$287</f>
        <v>0.89200000000000002</v>
      </c>
      <c r="E72" s="10">
        <f>[1]Adjust!C$287</f>
        <v>0</v>
      </c>
      <c r="F72" s="10">
        <f>[1]Adjust!D$287</f>
        <v>0</v>
      </c>
      <c r="G72" s="11">
        <f>[1]Adjust!E$287</f>
        <v>0</v>
      </c>
      <c r="H72" s="11">
        <f>[1]Adjust!F$287</f>
        <v>0</v>
      </c>
      <c r="I72" s="10">
        <f>[1]Adjust!G$287</f>
        <v>0</v>
      </c>
      <c r="J72" s="8" t="s">
        <v>30</v>
      </c>
      <c r="K72" s="12"/>
    </row>
    <row r="73" spans="1:11" x14ac:dyDescent="0.2">
      <c r="A73" s="7" t="s">
        <v>88</v>
      </c>
      <c r="B73" s="8" t="s">
        <v>30</v>
      </c>
      <c r="C73" s="9" t="s">
        <v>30</v>
      </c>
      <c r="D73" s="10">
        <f>[1]Adjust!B$291</f>
        <v>16.257999999999999</v>
      </c>
      <c r="E73" s="10">
        <f>[1]Adjust!C$291</f>
        <v>0.97099999999999997</v>
      </c>
      <c r="F73" s="10">
        <f>[1]Adjust!D$291</f>
        <v>0.36599999999999999</v>
      </c>
      <c r="G73" s="11">
        <f>[1]Adjust!E$291</f>
        <v>0</v>
      </c>
      <c r="H73" s="11">
        <f>[1]Adjust!F$291</f>
        <v>0</v>
      </c>
      <c r="I73" s="10">
        <f>[1]Adjust!G$291</f>
        <v>0</v>
      </c>
      <c r="J73" s="8" t="s">
        <v>30</v>
      </c>
      <c r="K73" s="12"/>
    </row>
    <row r="74" spans="1:11" x14ac:dyDescent="0.2">
      <c r="A74" s="7" t="s">
        <v>89</v>
      </c>
      <c r="B74" s="8" t="s">
        <v>30</v>
      </c>
      <c r="C74" s="9" t="s">
        <v>30</v>
      </c>
      <c r="D74" s="10">
        <f>[1]Adjust!B$295</f>
        <v>-0.78600000000000003</v>
      </c>
      <c r="E74" s="10">
        <f>[1]Adjust!C$295</f>
        <v>0</v>
      </c>
      <c r="F74" s="10">
        <f>[1]Adjust!D$295</f>
        <v>0</v>
      </c>
      <c r="G74" s="11">
        <f>[1]Adjust!E$295</f>
        <v>0</v>
      </c>
      <c r="H74" s="11">
        <f>[1]Adjust!F$295</f>
        <v>0</v>
      </c>
      <c r="I74" s="10">
        <f>[1]Adjust!G$295</f>
        <v>0</v>
      </c>
      <c r="J74" s="8" t="s">
        <v>30</v>
      </c>
      <c r="K74" s="12"/>
    </row>
    <row r="75" spans="1:11" x14ac:dyDescent="0.2">
      <c r="A75" s="7" t="s">
        <v>90</v>
      </c>
      <c r="B75" s="8" t="s">
        <v>30</v>
      </c>
      <c r="C75" s="9" t="s">
        <v>30</v>
      </c>
      <c r="D75" s="10">
        <f>[1]Adjust!B$298</f>
        <v>-0.72</v>
      </c>
      <c r="E75" s="10">
        <f>[1]Adjust!C$298</f>
        <v>0</v>
      </c>
      <c r="F75" s="10">
        <f>[1]Adjust!D$298</f>
        <v>0</v>
      </c>
      <c r="G75" s="11">
        <f>[1]Adjust!E$298</f>
        <v>0</v>
      </c>
      <c r="H75" s="11">
        <f>[1]Adjust!F$298</f>
        <v>0</v>
      </c>
      <c r="I75" s="10">
        <f>[1]Adjust!G$298</f>
        <v>0</v>
      </c>
      <c r="J75" s="8" t="s">
        <v>30</v>
      </c>
      <c r="K75" s="12"/>
    </row>
    <row r="76" spans="1:11" x14ac:dyDescent="0.2">
      <c r="A76" s="7" t="s">
        <v>91</v>
      </c>
      <c r="B76" s="8" t="s">
        <v>30</v>
      </c>
      <c r="C76" s="9" t="s">
        <v>30</v>
      </c>
      <c r="D76" s="10">
        <f>[1]Adjust!B$302</f>
        <v>-0.78600000000000003</v>
      </c>
      <c r="E76" s="10">
        <f>[1]Adjust!C$302</f>
        <v>0</v>
      </c>
      <c r="F76" s="10">
        <f>[1]Adjust!D$302</f>
        <v>0</v>
      </c>
      <c r="G76" s="11">
        <f>[1]Adjust!E$302</f>
        <v>0</v>
      </c>
      <c r="H76" s="11">
        <f>[1]Adjust!F$302</f>
        <v>0</v>
      </c>
      <c r="I76" s="10">
        <f>[1]Adjust!G$302</f>
        <v>0.25800000000000001</v>
      </c>
      <c r="J76" s="8" t="s">
        <v>30</v>
      </c>
      <c r="K76" s="12"/>
    </row>
    <row r="77" spans="1:11" x14ac:dyDescent="0.2">
      <c r="A77" s="7" t="s">
        <v>92</v>
      </c>
      <c r="B77" s="8" t="s">
        <v>30</v>
      </c>
      <c r="C77" s="9" t="s">
        <v>30</v>
      </c>
      <c r="D77" s="10">
        <f>[1]Adjust!B$306</f>
        <v>-6.3390000000000004</v>
      </c>
      <c r="E77" s="10">
        <f>[1]Adjust!C$306</f>
        <v>-0.61199999999999999</v>
      </c>
      <c r="F77" s="10">
        <f>[1]Adjust!D$306</f>
        <v>-0.10199999999999999</v>
      </c>
      <c r="G77" s="11">
        <f>[1]Adjust!E$306</f>
        <v>0</v>
      </c>
      <c r="H77" s="11">
        <f>[1]Adjust!F$306</f>
        <v>0</v>
      </c>
      <c r="I77" s="10">
        <f>[1]Adjust!G$306</f>
        <v>0.25800000000000001</v>
      </c>
      <c r="J77" s="8" t="s">
        <v>30</v>
      </c>
      <c r="K77" s="12"/>
    </row>
    <row r="78" spans="1:11" x14ac:dyDescent="0.2">
      <c r="A78" s="7" t="s">
        <v>93</v>
      </c>
      <c r="B78" s="8" t="s">
        <v>30</v>
      </c>
      <c r="C78" s="9" t="s">
        <v>30</v>
      </c>
      <c r="D78" s="10">
        <f>[1]Adjust!B$309</f>
        <v>-0.72</v>
      </c>
      <c r="E78" s="10">
        <f>[1]Adjust!C$309</f>
        <v>0</v>
      </c>
      <c r="F78" s="10">
        <f>[1]Adjust!D$309</f>
        <v>0</v>
      </c>
      <c r="G78" s="11">
        <f>[1]Adjust!E$309</f>
        <v>0</v>
      </c>
      <c r="H78" s="11">
        <f>[1]Adjust!F$309</f>
        <v>0</v>
      </c>
      <c r="I78" s="10">
        <f>[1]Adjust!G$309</f>
        <v>0.22500000000000001</v>
      </c>
      <c r="J78" s="8" t="s">
        <v>30</v>
      </c>
      <c r="K78" s="12"/>
    </row>
    <row r="79" spans="1:11" x14ac:dyDescent="0.2">
      <c r="A79" s="7" t="s">
        <v>94</v>
      </c>
      <c r="B79" s="8" t="s">
        <v>30</v>
      </c>
      <c r="C79" s="9" t="s">
        <v>30</v>
      </c>
      <c r="D79" s="10">
        <f>[1]Adjust!B$312</f>
        <v>-5.8029999999999999</v>
      </c>
      <c r="E79" s="10">
        <f>[1]Adjust!C$312</f>
        <v>-0.56100000000000005</v>
      </c>
      <c r="F79" s="10">
        <f>[1]Adjust!D$312</f>
        <v>-9.6000000000000002E-2</v>
      </c>
      <c r="G79" s="11">
        <f>[1]Adjust!E$312</f>
        <v>0</v>
      </c>
      <c r="H79" s="11">
        <f>[1]Adjust!F$312</f>
        <v>0</v>
      </c>
      <c r="I79" s="10">
        <f>[1]Adjust!G$312</f>
        <v>0.22500000000000001</v>
      </c>
      <c r="J79" s="8" t="s">
        <v>30</v>
      </c>
      <c r="K79" s="12"/>
    </row>
    <row r="80" spans="1:11" x14ac:dyDescent="0.2">
      <c r="A80" s="7" t="s">
        <v>95</v>
      </c>
      <c r="B80" s="8" t="s">
        <v>30</v>
      </c>
      <c r="C80" s="9" t="s">
        <v>30</v>
      </c>
      <c r="D80" s="10">
        <f>[1]Adjust!B$315</f>
        <v>-0.48599999999999999</v>
      </c>
      <c r="E80" s="10">
        <f>[1]Adjust!C$315</f>
        <v>0</v>
      </c>
      <c r="F80" s="10">
        <f>[1]Adjust!D$315</f>
        <v>0</v>
      </c>
      <c r="G80" s="11">
        <f>[1]Adjust!E$315</f>
        <v>0</v>
      </c>
      <c r="H80" s="11">
        <f>[1]Adjust!F$315</f>
        <v>0</v>
      </c>
      <c r="I80" s="10">
        <f>[1]Adjust!G$315</f>
        <v>0.183</v>
      </c>
      <c r="J80" s="8" t="s">
        <v>30</v>
      </c>
      <c r="K80" s="12"/>
    </row>
    <row r="81" spans="1:11" x14ac:dyDescent="0.2">
      <c r="A81" s="7" t="s">
        <v>96</v>
      </c>
      <c r="B81" s="8" t="s">
        <v>30</v>
      </c>
      <c r="C81" s="9" t="s">
        <v>30</v>
      </c>
      <c r="D81" s="10">
        <f>[1]Adjust!B$318</f>
        <v>-3.8820000000000001</v>
      </c>
      <c r="E81" s="10">
        <f>[1]Adjust!C$318</f>
        <v>-0.375</v>
      </c>
      <c r="F81" s="10">
        <f>[1]Adjust!D$318</f>
        <v>-7.2999999999999995E-2</v>
      </c>
      <c r="G81" s="11">
        <f>[1]Adjust!E$318</f>
        <v>0</v>
      </c>
      <c r="H81" s="11">
        <f>[1]Adjust!F$318</f>
        <v>0</v>
      </c>
      <c r="I81" s="10">
        <f>[1]Adjust!G$318</f>
        <v>0.183</v>
      </c>
      <c r="J81" s="8" t="s">
        <v>30</v>
      </c>
      <c r="K81" s="12"/>
    </row>
  </sheetData>
  <hyperlinks>
    <hyperlink ref="A5" location="'Adjust'!B228" display="'Adjust'!B228"/>
    <hyperlink ref="A6" location="'Adjust'!C228" display="'Adjust'!C228"/>
    <hyperlink ref="A7" location="'Adjust'!D228" display="'Adjust'!D228"/>
    <hyperlink ref="A8" location="'Adjust'!E228" display="'Adjust'!E228"/>
    <hyperlink ref="A9" location="'Adjust'!F228" display="'Adjust'!F228"/>
    <hyperlink ref="A10" location="'Adjust'!G228" display="'Adjust'!G228"/>
  </hyperlinks>
  <pageMargins left="0.75" right="0.75" top="1" bottom="1" header="0.5" footer="0.5"/>
  <pageSetup paperSize="0" orientation="portrait"/>
  <headerFooter alignWithMargins="0">
    <oddHeader>&amp;L&amp;A&amp;Cr6140&amp;R&amp;P of &amp;N</oddHeader>
    <oddFooter>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1"/>
  <sheetViews>
    <sheetView showGridLines="0" workbookViewId="0">
      <pane xSplit="1" ySplit="1" topLeftCell="B2" activePane="bottomRight" state="frozen"/>
      <selection pane="topRight"/>
      <selection pane="bottomLeft"/>
      <selection pane="bottomRight" activeCell="A2" sqref="A2"/>
    </sheetView>
  </sheetViews>
  <sheetFormatPr defaultRowHeight="12.75" x14ac:dyDescent="0.2"/>
  <cols>
    <col min="1" max="1" width="50.7109375" customWidth="1"/>
    <col min="2" max="251" width="20.7109375" customWidth="1"/>
  </cols>
  <sheetData>
    <row r="1" spans="1:11" ht="19.5" x14ac:dyDescent="0.3">
      <c r="A1" s="1" t="str">
        <f>"Tariffs following implementation of DCP168"</f>
        <v>Tariffs following implementation of DCP168</v>
      </c>
    </row>
    <row r="3" spans="1:11" ht="16.5" x14ac:dyDescent="0.25">
      <c r="A3" s="2" t="s">
        <v>0</v>
      </c>
    </row>
    <row r="4" spans="1:11" x14ac:dyDescent="0.2">
      <c r="A4" s="3" t="s">
        <v>1</v>
      </c>
    </row>
    <row r="5" spans="1:11" x14ac:dyDescent="0.2">
      <c r="A5" s="4" t="s">
        <v>2</v>
      </c>
    </row>
    <row r="6" spans="1:11" x14ac:dyDescent="0.2">
      <c r="A6" s="4" t="s">
        <v>3</v>
      </c>
    </row>
    <row r="7" spans="1:11" x14ac:dyDescent="0.2">
      <c r="A7" s="4" t="s">
        <v>4</v>
      </c>
    </row>
    <row r="8" spans="1:11" x14ac:dyDescent="0.2">
      <c r="A8" s="4" t="s">
        <v>5</v>
      </c>
    </row>
    <row r="9" spans="1:11" x14ac:dyDescent="0.2">
      <c r="A9" s="4" t="s">
        <v>6</v>
      </c>
    </row>
    <row r="10" spans="1:11" x14ac:dyDescent="0.2">
      <c r="A10" s="4" t="s">
        <v>7</v>
      </c>
    </row>
    <row r="11" spans="1:11" x14ac:dyDescent="0.2">
      <c r="A11" s="5" t="s">
        <v>8</v>
      </c>
      <c r="B11" s="5" t="s">
        <v>9</v>
      </c>
      <c r="C11" s="5" t="s">
        <v>10</v>
      </c>
      <c r="D11" s="5" t="s">
        <v>11</v>
      </c>
      <c r="E11" s="5" t="s">
        <v>11</v>
      </c>
      <c r="F11" s="5" t="s">
        <v>11</v>
      </c>
      <c r="G11" s="5" t="s">
        <v>11</v>
      </c>
      <c r="H11" s="5" t="s">
        <v>11</v>
      </c>
      <c r="I11" s="5" t="s">
        <v>11</v>
      </c>
      <c r="J11" s="5" t="s">
        <v>9</v>
      </c>
    </row>
    <row r="12" spans="1:11" x14ac:dyDescent="0.2">
      <c r="A12" s="5" t="s">
        <v>12</v>
      </c>
      <c r="B12" s="5" t="s">
        <v>13</v>
      </c>
      <c r="C12" s="5" t="s">
        <v>13</v>
      </c>
      <c r="D12" s="5" t="s">
        <v>14</v>
      </c>
      <c r="E12" s="5" t="s">
        <v>15</v>
      </c>
      <c r="F12" s="5" t="s">
        <v>16</v>
      </c>
      <c r="G12" s="5" t="s">
        <v>17</v>
      </c>
      <c r="H12" s="5" t="s">
        <v>18</v>
      </c>
      <c r="I12" s="5" t="s">
        <v>19</v>
      </c>
      <c r="J12" s="5" t="s">
        <v>13</v>
      </c>
    </row>
    <row r="14" spans="1:11" ht="25.5" x14ac:dyDescent="0.2">
      <c r="B14" s="6" t="s">
        <v>20</v>
      </c>
      <c r="C14" s="6" t="s">
        <v>21</v>
      </c>
      <c r="D14" s="6" t="s">
        <v>22</v>
      </c>
      <c r="E14" s="6" t="s">
        <v>23</v>
      </c>
      <c r="F14" s="6" t="s">
        <v>24</v>
      </c>
      <c r="G14" s="6" t="s">
        <v>25</v>
      </c>
      <c r="H14" s="6" t="s">
        <v>26</v>
      </c>
      <c r="I14" s="6" t="s">
        <v>27</v>
      </c>
      <c r="J14" s="6" t="s">
        <v>28</v>
      </c>
    </row>
    <row r="15" spans="1:11" x14ac:dyDescent="0.2">
      <c r="A15" s="7" t="s">
        <v>29</v>
      </c>
      <c r="B15" s="8" t="s">
        <v>30</v>
      </c>
      <c r="C15" s="9" t="s">
        <v>30</v>
      </c>
      <c r="D15" s="10">
        <f>[2]Adjust!B$229</f>
        <v>3.355</v>
      </c>
      <c r="E15" s="10">
        <f>[2]Adjust!C$229</f>
        <v>0</v>
      </c>
      <c r="F15" s="10">
        <f>[2]Adjust!D$229</f>
        <v>0</v>
      </c>
      <c r="G15" s="11">
        <f>[2]Adjust!E$229</f>
        <v>4.09</v>
      </c>
      <c r="H15" s="11">
        <f>[2]Adjust!F$229</f>
        <v>0</v>
      </c>
      <c r="I15" s="10">
        <f>[2]Adjust!G$229</f>
        <v>0</v>
      </c>
      <c r="J15" s="8" t="s">
        <v>30</v>
      </c>
      <c r="K15" s="12"/>
    </row>
    <row r="16" spans="1:11" x14ac:dyDescent="0.2">
      <c r="A16" s="7" t="s">
        <v>31</v>
      </c>
      <c r="B16" s="8" t="s">
        <v>30</v>
      </c>
      <c r="C16" s="9" t="s">
        <v>30</v>
      </c>
      <c r="D16" s="10">
        <f>[2]Adjust!B$233</f>
        <v>3.7120000000000002</v>
      </c>
      <c r="E16" s="10">
        <f>[2]Adjust!C$233</f>
        <v>0.26700000000000002</v>
      </c>
      <c r="F16" s="10">
        <f>[2]Adjust!D$233</f>
        <v>0</v>
      </c>
      <c r="G16" s="11">
        <f>[2]Adjust!E$233</f>
        <v>4.09</v>
      </c>
      <c r="H16" s="11">
        <f>[2]Adjust!F$233</f>
        <v>0</v>
      </c>
      <c r="I16" s="10">
        <f>[2]Adjust!G$233</f>
        <v>0</v>
      </c>
      <c r="J16" s="8" t="s">
        <v>30</v>
      </c>
      <c r="K16" s="12"/>
    </row>
    <row r="17" spans="1:11" x14ac:dyDescent="0.2">
      <c r="A17" s="7" t="s">
        <v>32</v>
      </c>
      <c r="B17" s="8" t="s">
        <v>30</v>
      </c>
      <c r="C17" s="9" t="s">
        <v>30</v>
      </c>
      <c r="D17" s="10">
        <f>[2]Adjust!B$237</f>
        <v>0.28499999999999998</v>
      </c>
      <c r="E17" s="10">
        <f>[2]Adjust!C$237</f>
        <v>0</v>
      </c>
      <c r="F17" s="10">
        <f>[2]Adjust!D$237</f>
        <v>0</v>
      </c>
      <c r="G17" s="11">
        <f>[2]Adjust!E$237</f>
        <v>0</v>
      </c>
      <c r="H17" s="11">
        <f>[2]Adjust!F$237</f>
        <v>0</v>
      </c>
      <c r="I17" s="10">
        <f>[2]Adjust!G$237</f>
        <v>0</v>
      </c>
      <c r="J17" s="8" t="s">
        <v>30</v>
      </c>
      <c r="K17" s="12"/>
    </row>
    <row r="18" spans="1:11" x14ac:dyDescent="0.2">
      <c r="A18" s="7" t="s">
        <v>33</v>
      </c>
      <c r="B18" s="8" t="s">
        <v>30</v>
      </c>
      <c r="C18" s="9" t="s">
        <v>30</v>
      </c>
      <c r="D18" s="10">
        <f>[2]Adjust!B$241</f>
        <v>2.74</v>
      </c>
      <c r="E18" s="10">
        <f>[2]Adjust!C$241</f>
        <v>0</v>
      </c>
      <c r="F18" s="10">
        <f>[2]Adjust!D$241</f>
        <v>0</v>
      </c>
      <c r="G18" s="11">
        <f>[2]Adjust!E$241</f>
        <v>6.86</v>
      </c>
      <c r="H18" s="11">
        <f>[2]Adjust!F$241</f>
        <v>0</v>
      </c>
      <c r="I18" s="10">
        <f>[2]Adjust!G$241</f>
        <v>0</v>
      </c>
      <c r="J18" s="8" t="s">
        <v>30</v>
      </c>
      <c r="K18" s="12"/>
    </row>
    <row r="19" spans="1:11" x14ac:dyDescent="0.2">
      <c r="A19" s="7" t="s">
        <v>34</v>
      </c>
      <c r="B19" s="8" t="s">
        <v>30</v>
      </c>
      <c r="C19" s="9" t="s">
        <v>30</v>
      </c>
      <c r="D19" s="10">
        <f>[2]Adjust!B$245</f>
        <v>3.427</v>
      </c>
      <c r="E19" s="10">
        <f>[2]Adjust!C$245</f>
        <v>0.31</v>
      </c>
      <c r="F19" s="10">
        <f>[2]Adjust!D$245</f>
        <v>0</v>
      </c>
      <c r="G19" s="11">
        <f>[2]Adjust!E$245</f>
        <v>6.86</v>
      </c>
      <c r="H19" s="11">
        <f>[2]Adjust!F$245</f>
        <v>0</v>
      </c>
      <c r="I19" s="10">
        <f>[2]Adjust!G$245</f>
        <v>0</v>
      </c>
      <c r="J19" s="8" t="s">
        <v>30</v>
      </c>
      <c r="K19" s="12"/>
    </row>
    <row r="20" spans="1:11" x14ac:dyDescent="0.2">
      <c r="A20" s="7" t="s">
        <v>35</v>
      </c>
      <c r="B20" s="8" t="s">
        <v>30</v>
      </c>
      <c r="C20" s="9" t="s">
        <v>30</v>
      </c>
      <c r="D20" s="10">
        <f>[2]Adjust!B$249</f>
        <v>0.317</v>
      </c>
      <c r="E20" s="10">
        <f>[2]Adjust!C$249</f>
        <v>0</v>
      </c>
      <c r="F20" s="10">
        <f>[2]Adjust!D$249</f>
        <v>0</v>
      </c>
      <c r="G20" s="11">
        <f>[2]Adjust!E$249</f>
        <v>0</v>
      </c>
      <c r="H20" s="11">
        <f>[2]Adjust!F$249</f>
        <v>0</v>
      </c>
      <c r="I20" s="10">
        <f>[2]Adjust!G$249</f>
        <v>0</v>
      </c>
      <c r="J20" s="8" t="s">
        <v>30</v>
      </c>
      <c r="K20" s="12"/>
    </row>
    <row r="21" spans="1:11" x14ac:dyDescent="0.2">
      <c r="A21" s="7" t="s">
        <v>36</v>
      </c>
      <c r="B21" s="8" t="s">
        <v>30</v>
      </c>
      <c r="C21" s="9" t="s">
        <v>30</v>
      </c>
      <c r="D21" s="10">
        <f>[2]Adjust!B$253</f>
        <v>3.2730000000000001</v>
      </c>
      <c r="E21" s="10">
        <f>[2]Adjust!C$253</f>
        <v>0.21299999999999999</v>
      </c>
      <c r="F21" s="10">
        <f>[2]Adjust!D$253</f>
        <v>0</v>
      </c>
      <c r="G21" s="11">
        <f>[2]Adjust!E$253</f>
        <v>48.19</v>
      </c>
      <c r="H21" s="11">
        <f>[2]Adjust!F$253</f>
        <v>0</v>
      </c>
      <c r="I21" s="10">
        <f>[2]Adjust!G$253</f>
        <v>0</v>
      </c>
      <c r="J21" s="8" t="s">
        <v>30</v>
      </c>
      <c r="K21" s="12"/>
    </row>
    <row r="22" spans="1:11" x14ac:dyDescent="0.2">
      <c r="A22" s="7" t="s">
        <v>37</v>
      </c>
      <c r="B22" s="8" t="s">
        <v>30</v>
      </c>
      <c r="C22" s="9" t="s">
        <v>30</v>
      </c>
      <c r="D22" s="10">
        <f>[2]Adjust!B$257</f>
        <v>2.1190000000000002</v>
      </c>
      <c r="E22" s="10">
        <f>[2]Adjust!C$257</f>
        <v>0.13800000000000001</v>
      </c>
      <c r="F22" s="10">
        <f>[2]Adjust!D$257</f>
        <v>0</v>
      </c>
      <c r="G22" s="11">
        <f>[2]Adjust!E$257</f>
        <v>4.1399999999999997</v>
      </c>
      <c r="H22" s="11">
        <f>[2]Adjust!F$257</f>
        <v>0</v>
      </c>
      <c r="I22" s="10">
        <f>[2]Adjust!G$257</f>
        <v>0</v>
      </c>
      <c r="J22" s="8" t="s">
        <v>30</v>
      </c>
      <c r="K22" s="12"/>
    </row>
    <row r="23" spans="1:11" x14ac:dyDescent="0.2">
      <c r="A23" s="7" t="s">
        <v>38</v>
      </c>
      <c r="B23" s="8" t="s">
        <v>30</v>
      </c>
      <c r="C23" s="9" t="s">
        <v>30</v>
      </c>
      <c r="D23" s="10">
        <f>[2]Adjust!B$259</f>
        <v>2.363</v>
      </c>
      <c r="E23" s="10">
        <f>[2]Adjust!C$259</f>
        <v>0.156</v>
      </c>
      <c r="F23" s="10">
        <f>[2]Adjust!D$259</f>
        <v>0</v>
      </c>
      <c r="G23" s="11">
        <f>[2]Adjust!E$259</f>
        <v>137.80000000000001</v>
      </c>
      <c r="H23" s="11">
        <f>[2]Adjust!F$259</f>
        <v>0</v>
      </c>
      <c r="I23" s="10">
        <f>[2]Adjust!G$259</f>
        <v>0</v>
      </c>
      <c r="J23" s="8" t="s">
        <v>30</v>
      </c>
      <c r="K23" s="12"/>
    </row>
    <row r="24" spans="1:11" x14ac:dyDescent="0.2">
      <c r="A24" s="7" t="s">
        <v>39</v>
      </c>
      <c r="B24" s="8" t="s">
        <v>30</v>
      </c>
      <c r="C24" s="9" t="s">
        <v>30</v>
      </c>
      <c r="D24" s="10">
        <f>[2]Adjust!B$261</f>
        <v>16.457999999999998</v>
      </c>
      <c r="E24" s="10">
        <f>[2]Adjust!C$261</f>
        <v>1.367</v>
      </c>
      <c r="F24" s="10">
        <f>[2]Adjust!D$261</f>
        <v>0.16300000000000001</v>
      </c>
      <c r="G24" s="11">
        <f>[2]Adjust!E$261</f>
        <v>10.66</v>
      </c>
      <c r="H24" s="11">
        <f>[2]Adjust!F$261</f>
        <v>2.74</v>
      </c>
      <c r="I24" s="10">
        <f>[2]Adjust!G$261</f>
        <v>0.55100000000000005</v>
      </c>
      <c r="J24" s="8" t="s">
        <v>30</v>
      </c>
      <c r="K24" s="12"/>
    </row>
    <row r="25" spans="1:11" x14ac:dyDescent="0.2">
      <c r="A25" s="7" t="s">
        <v>40</v>
      </c>
      <c r="B25" s="8" t="s">
        <v>30</v>
      </c>
      <c r="C25" s="9" t="s">
        <v>30</v>
      </c>
      <c r="D25" s="10">
        <f>[2]Adjust!B$265</f>
        <v>12.451000000000001</v>
      </c>
      <c r="E25" s="10">
        <f>[2]Adjust!C$265</f>
        <v>1.0169999999999999</v>
      </c>
      <c r="F25" s="10">
        <f>[2]Adjust!D$265</f>
        <v>0.122</v>
      </c>
      <c r="G25" s="11">
        <f>[2]Adjust!E$265</f>
        <v>7.7</v>
      </c>
      <c r="H25" s="11">
        <f>[2]Adjust!F$265</f>
        <v>3.2</v>
      </c>
      <c r="I25" s="10">
        <f>[2]Adjust!G$265</f>
        <v>0.48599999999999999</v>
      </c>
      <c r="J25" s="8" t="s">
        <v>30</v>
      </c>
      <c r="K25" s="12"/>
    </row>
    <row r="26" spans="1:11" x14ac:dyDescent="0.2">
      <c r="A26" s="7" t="s">
        <v>41</v>
      </c>
      <c r="B26" s="8" t="s">
        <v>30</v>
      </c>
      <c r="C26" s="9" t="s">
        <v>30</v>
      </c>
      <c r="D26" s="10">
        <f>[2]Adjust!B$268</f>
        <v>12.468999999999999</v>
      </c>
      <c r="E26" s="10">
        <f>[2]Adjust!C$268</f>
        <v>1.002</v>
      </c>
      <c r="F26" s="10">
        <f>[2]Adjust!D$268</f>
        <v>0.11600000000000001</v>
      </c>
      <c r="G26" s="11">
        <f>[2]Adjust!E$268</f>
        <v>85.89</v>
      </c>
      <c r="H26" s="11">
        <f>[2]Adjust!F$268</f>
        <v>3.24</v>
      </c>
      <c r="I26" s="10">
        <f>[2]Adjust!G$268</f>
        <v>0.38500000000000001</v>
      </c>
      <c r="J26" s="8" t="s">
        <v>30</v>
      </c>
      <c r="K26" s="12"/>
    </row>
    <row r="27" spans="1:11" x14ac:dyDescent="0.2">
      <c r="A27" s="7" t="s">
        <v>42</v>
      </c>
      <c r="B27" s="8" t="s">
        <v>30</v>
      </c>
      <c r="C27" s="9" t="s">
        <v>30</v>
      </c>
      <c r="D27" s="10">
        <f>[2]Adjust!B$271</f>
        <v>10.56</v>
      </c>
      <c r="E27" s="10">
        <f>[2]Adjust!C$271</f>
        <v>0.84599999999999997</v>
      </c>
      <c r="F27" s="10">
        <f>[2]Adjust!D$271</f>
        <v>0.10100000000000001</v>
      </c>
      <c r="G27" s="11">
        <f>[2]Adjust!E$271</f>
        <v>85.89</v>
      </c>
      <c r="H27" s="11">
        <f>[2]Adjust!F$271</f>
        <v>2.54</v>
      </c>
      <c r="I27" s="10">
        <f>[2]Adjust!G$271</f>
        <v>0.35099999999999998</v>
      </c>
      <c r="J27" s="8" t="s">
        <v>30</v>
      </c>
      <c r="K27" s="12"/>
    </row>
    <row r="28" spans="1:11" x14ac:dyDescent="0.2">
      <c r="A28" s="7" t="s">
        <v>43</v>
      </c>
      <c r="B28" s="8" t="s">
        <v>30</v>
      </c>
      <c r="C28" s="9" t="s">
        <v>30</v>
      </c>
      <c r="D28" s="10">
        <f>[2]Adjust!B$273</f>
        <v>2.6349999999999998</v>
      </c>
      <c r="E28" s="10">
        <f>[2]Adjust!C$273</f>
        <v>0</v>
      </c>
      <c r="F28" s="10">
        <f>[2]Adjust!D$273</f>
        <v>0</v>
      </c>
      <c r="G28" s="11">
        <f>[2]Adjust!E$273</f>
        <v>0</v>
      </c>
      <c r="H28" s="11">
        <f>[2]Adjust!F$273</f>
        <v>0</v>
      </c>
      <c r="I28" s="10">
        <f>[2]Adjust!G$273</f>
        <v>0</v>
      </c>
      <c r="J28" s="8" t="s">
        <v>30</v>
      </c>
      <c r="K28" s="12"/>
    </row>
    <row r="29" spans="1:11" x14ac:dyDescent="0.2">
      <c r="A29" s="7" t="s">
        <v>44</v>
      </c>
      <c r="B29" s="8" t="s">
        <v>30</v>
      </c>
      <c r="C29" s="9" t="s">
        <v>30</v>
      </c>
      <c r="D29" s="10">
        <f>[2]Adjust!B$277</f>
        <v>3.0430000000000001</v>
      </c>
      <c r="E29" s="10">
        <f>[2]Adjust!C$277</f>
        <v>0</v>
      </c>
      <c r="F29" s="10">
        <f>[2]Adjust!D$277</f>
        <v>0</v>
      </c>
      <c r="G29" s="11">
        <f>[2]Adjust!E$277</f>
        <v>0</v>
      </c>
      <c r="H29" s="11">
        <f>[2]Adjust!F$277</f>
        <v>0</v>
      </c>
      <c r="I29" s="10">
        <f>[2]Adjust!G$277</f>
        <v>0</v>
      </c>
      <c r="J29" s="8" t="s">
        <v>30</v>
      </c>
      <c r="K29" s="12"/>
    </row>
    <row r="30" spans="1:11" x14ac:dyDescent="0.2">
      <c r="A30" s="7" t="s">
        <v>45</v>
      </c>
      <c r="B30" s="8" t="s">
        <v>30</v>
      </c>
      <c r="C30" s="9" t="s">
        <v>30</v>
      </c>
      <c r="D30" s="10">
        <f>[2]Adjust!B$281</f>
        <v>4.9790000000000001</v>
      </c>
      <c r="E30" s="10">
        <f>[2]Adjust!C$281</f>
        <v>0</v>
      </c>
      <c r="F30" s="10">
        <f>[2]Adjust!D$281</f>
        <v>0</v>
      </c>
      <c r="G30" s="11">
        <f>[2]Adjust!E$281</f>
        <v>0</v>
      </c>
      <c r="H30" s="11">
        <f>[2]Adjust!F$281</f>
        <v>0</v>
      </c>
      <c r="I30" s="10">
        <f>[2]Adjust!G$281</f>
        <v>0</v>
      </c>
      <c r="J30" s="8" t="s">
        <v>30</v>
      </c>
      <c r="K30" s="12"/>
    </row>
    <row r="31" spans="1:11" x14ac:dyDescent="0.2">
      <c r="A31" s="7" t="s">
        <v>46</v>
      </c>
      <c r="B31" s="8" t="s">
        <v>30</v>
      </c>
      <c r="C31" s="9" t="s">
        <v>30</v>
      </c>
      <c r="D31" s="10">
        <f>[2]Adjust!B$285</f>
        <v>2.3410000000000002</v>
      </c>
      <c r="E31" s="10">
        <f>[2]Adjust!C$285</f>
        <v>0</v>
      </c>
      <c r="F31" s="10">
        <f>[2]Adjust!D$285</f>
        <v>0</v>
      </c>
      <c r="G31" s="11">
        <f>[2]Adjust!E$285</f>
        <v>0</v>
      </c>
      <c r="H31" s="11">
        <f>[2]Adjust!F$285</f>
        <v>0</v>
      </c>
      <c r="I31" s="10">
        <f>[2]Adjust!G$285</f>
        <v>0</v>
      </c>
      <c r="J31" s="8" t="s">
        <v>30</v>
      </c>
      <c r="K31" s="12"/>
    </row>
    <row r="32" spans="1:11" x14ac:dyDescent="0.2">
      <c r="A32" s="7" t="s">
        <v>47</v>
      </c>
      <c r="B32" s="8" t="s">
        <v>30</v>
      </c>
      <c r="C32" s="9" t="s">
        <v>30</v>
      </c>
      <c r="D32" s="10">
        <f>[2]Adjust!B$289</f>
        <v>42.645000000000003</v>
      </c>
      <c r="E32" s="10">
        <f>[2]Adjust!C$289</f>
        <v>2.5459999999999998</v>
      </c>
      <c r="F32" s="10">
        <f>[2]Adjust!D$289</f>
        <v>0.95799999999999996</v>
      </c>
      <c r="G32" s="11">
        <f>[2]Adjust!E$289</f>
        <v>0</v>
      </c>
      <c r="H32" s="11">
        <f>[2]Adjust!F$289</f>
        <v>0</v>
      </c>
      <c r="I32" s="10">
        <f>[2]Adjust!G$289</f>
        <v>0</v>
      </c>
      <c r="J32" s="8" t="s">
        <v>30</v>
      </c>
      <c r="K32" s="12"/>
    </row>
    <row r="33" spans="1:11" x14ac:dyDescent="0.2">
      <c r="A33" s="7" t="s">
        <v>48</v>
      </c>
      <c r="B33" s="8" t="s">
        <v>30</v>
      </c>
      <c r="C33" s="9" t="s">
        <v>30</v>
      </c>
      <c r="D33" s="10">
        <f>[2]Adjust!B$293</f>
        <v>-0.78600000000000003</v>
      </c>
      <c r="E33" s="10">
        <f>[2]Adjust!C$293</f>
        <v>0</v>
      </c>
      <c r="F33" s="10">
        <f>[2]Adjust!D$293</f>
        <v>0</v>
      </c>
      <c r="G33" s="11">
        <f>[2]Adjust!E$293</f>
        <v>0</v>
      </c>
      <c r="H33" s="11">
        <f>[2]Adjust!F$293</f>
        <v>0</v>
      </c>
      <c r="I33" s="10">
        <f>[2]Adjust!G$293</f>
        <v>0</v>
      </c>
      <c r="J33" s="8" t="s">
        <v>30</v>
      </c>
      <c r="K33" s="12"/>
    </row>
    <row r="34" spans="1:11" x14ac:dyDescent="0.2">
      <c r="A34" s="7" t="s">
        <v>49</v>
      </c>
      <c r="B34" s="8" t="s">
        <v>30</v>
      </c>
      <c r="C34" s="9" t="s">
        <v>30</v>
      </c>
      <c r="D34" s="10">
        <f>[2]Adjust!B$297</f>
        <v>-0.72</v>
      </c>
      <c r="E34" s="10">
        <f>[2]Adjust!C$297</f>
        <v>0</v>
      </c>
      <c r="F34" s="10">
        <f>[2]Adjust!D$297</f>
        <v>0</v>
      </c>
      <c r="G34" s="11">
        <f>[2]Adjust!E$297</f>
        <v>0</v>
      </c>
      <c r="H34" s="11">
        <f>[2]Adjust!F$297</f>
        <v>0</v>
      </c>
      <c r="I34" s="10">
        <f>[2]Adjust!G$297</f>
        <v>0</v>
      </c>
      <c r="J34" s="8" t="s">
        <v>30</v>
      </c>
      <c r="K34" s="12"/>
    </row>
    <row r="35" spans="1:11" x14ac:dyDescent="0.2">
      <c r="A35" s="7" t="s">
        <v>50</v>
      </c>
      <c r="B35" s="8" t="s">
        <v>30</v>
      </c>
      <c r="C35" s="9" t="s">
        <v>30</v>
      </c>
      <c r="D35" s="10">
        <f>[2]Adjust!B$300</f>
        <v>-0.78600000000000003</v>
      </c>
      <c r="E35" s="10">
        <f>[2]Adjust!C$300</f>
        <v>0</v>
      </c>
      <c r="F35" s="10">
        <f>[2]Adjust!D$300</f>
        <v>0</v>
      </c>
      <c r="G35" s="11">
        <f>[2]Adjust!E$300</f>
        <v>0</v>
      </c>
      <c r="H35" s="11">
        <f>[2]Adjust!F$300</f>
        <v>0</v>
      </c>
      <c r="I35" s="10">
        <f>[2]Adjust!G$300</f>
        <v>0.25800000000000001</v>
      </c>
      <c r="J35" s="8" t="s">
        <v>30</v>
      </c>
      <c r="K35" s="12"/>
    </row>
    <row r="36" spans="1:11" x14ac:dyDescent="0.2">
      <c r="A36" s="7" t="s">
        <v>51</v>
      </c>
      <c r="B36" s="8" t="s">
        <v>30</v>
      </c>
      <c r="C36" s="9" t="s">
        <v>30</v>
      </c>
      <c r="D36" s="10">
        <f>[2]Adjust!B$304</f>
        <v>-6.3390000000000004</v>
      </c>
      <c r="E36" s="10">
        <f>[2]Adjust!C$304</f>
        <v>-0.61199999999999999</v>
      </c>
      <c r="F36" s="10">
        <f>[2]Adjust!D$304</f>
        <v>-0.10199999999999999</v>
      </c>
      <c r="G36" s="11">
        <f>[2]Adjust!E$304</f>
        <v>0</v>
      </c>
      <c r="H36" s="11">
        <f>[2]Adjust!F$304</f>
        <v>0</v>
      </c>
      <c r="I36" s="10">
        <f>[2]Adjust!G$304</f>
        <v>0.25800000000000001</v>
      </c>
      <c r="J36" s="8" t="s">
        <v>30</v>
      </c>
      <c r="K36" s="12"/>
    </row>
    <row r="37" spans="1:11" x14ac:dyDescent="0.2">
      <c r="A37" s="7" t="s">
        <v>52</v>
      </c>
      <c r="B37" s="8" t="s">
        <v>30</v>
      </c>
      <c r="C37" s="9" t="s">
        <v>30</v>
      </c>
      <c r="D37" s="10">
        <f>[2]Adjust!B$308</f>
        <v>-0.72</v>
      </c>
      <c r="E37" s="10">
        <f>[2]Adjust!C$308</f>
        <v>0</v>
      </c>
      <c r="F37" s="10">
        <f>[2]Adjust!D$308</f>
        <v>0</v>
      </c>
      <c r="G37" s="11">
        <f>[2]Adjust!E$308</f>
        <v>0</v>
      </c>
      <c r="H37" s="11">
        <f>[2]Adjust!F$308</f>
        <v>0</v>
      </c>
      <c r="I37" s="10">
        <f>[2]Adjust!G$308</f>
        <v>0.22500000000000001</v>
      </c>
      <c r="J37" s="8" t="s">
        <v>30</v>
      </c>
      <c r="K37" s="12"/>
    </row>
    <row r="38" spans="1:11" x14ac:dyDescent="0.2">
      <c r="A38" s="7" t="s">
        <v>53</v>
      </c>
      <c r="B38" s="8" t="s">
        <v>30</v>
      </c>
      <c r="C38" s="9" t="s">
        <v>30</v>
      </c>
      <c r="D38" s="10">
        <f>[2]Adjust!B$311</f>
        <v>-5.8029999999999999</v>
      </c>
      <c r="E38" s="10">
        <f>[2]Adjust!C$311</f>
        <v>-0.56100000000000005</v>
      </c>
      <c r="F38" s="10">
        <f>[2]Adjust!D$311</f>
        <v>-9.6000000000000002E-2</v>
      </c>
      <c r="G38" s="11">
        <f>[2]Adjust!E$311</f>
        <v>0</v>
      </c>
      <c r="H38" s="11">
        <f>[2]Adjust!F$311</f>
        <v>0</v>
      </c>
      <c r="I38" s="10">
        <f>[2]Adjust!G$311</f>
        <v>0.22500000000000001</v>
      </c>
      <c r="J38" s="8" t="s">
        <v>30</v>
      </c>
      <c r="K38" s="12"/>
    </row>
    <row r="39" spans="1:11" x14ac:dyDescent="0.2">
      <c r="A39" s="7" t="s">
        <v>54</v>
      </c>
      <c r="B39" s="8" t="s">
        <v>30</v>
      </c>
      <c r="C39" s="9" t="s">
        <v>30</v>
      </c>
      <c r="D39" s="10">
        <f>[2]Adjust!B$314</f>
        <v>-0.48599999999999999</v>
      </c>
      <c r="E39" s="10">
        <f>[2]Adjust!C$314</f>
        <v>0</v>
      </c>
      <c r="F39" s="10">
        <f>[2]Adjust!D$314</f>
        <v>0</v>
      </c>
      <c r="G39" s="11">
        <f>[2]Adjust!E$314</f>
        <v>36.92</v>
      </c>
      <c r="H39" s="11">
        <f>[2]Adjust!F$314</f>
        <v>0</v>
      </c>
      <c r="I39" s="10">
        <f>[2]Adjust!G$314</f>
        <v>0.183</v>
      </c>
      <c r="J39" s="8" t="s">
        <v>30</v>
      </c>
      <c r="K39" s="12"/>
    </row>
    <row r="40" spans="1:11" x14ac:dyDescent="0.2">
      <c r="A40" s="7" t="s">
        <v>55</v>
      </c>
      <c r="B40" s="8" t="s">
        <v>30</v>
      </c>
      <c r="C40" s="9" t="s">
        <v>30</v>
      </c>
      <c r="D40" s="10">
        <f>[2]Adjust!B$317</f>
        <v>-3.8820000000000001</v>
      </c>
      <c r="E40" s="10">
        <f>[2]Adjust!C$317</f>
        <v>-0.375</v>
      </c>
      <c r="F40" s="10">
        <f>[2]Adjust!D$317</f>
        <v>-7.2999999999999995E-2</v>
      </c>
      <c r="G40" s="11">
        <f>[2]Adjust!E$317</f>
        <v>36.92</v>
      </c>
      <c r="H40" s="11">
        <f>[2]Adjust!F$317</f>
        <v>0</v>
      </c>
      <c r="I40" s="10">
        <f>[2]Adjust!G$317</f>
        <v>0.183</v>
      </c>
      <c r="J40" s="8" t="s">
        <v>30</v>
      </c>
      <c r="K40" s="12"/>
    </row>
    <row r="41" spans="1:11" x14ac:dyDescent="0.2">
      <c r="A41" s="7" t="s">
        <v>56</v>
      </c>
      <c r="B41" s="8" t="s">
        <v>30</v>
      </c>
      <c r="C41" s="9" t="s">
        <v>30</v>
      </c>
      <c r="D41" s="10">
        <f>[2]Adjust!B$320</f>
        <v>-0.48499999999999999</v>
      </c>
      <c r="E41" s="10">
        <f>[2]Adjust!C$320</f>
        <v>0</v>
      </c>
      <c r="F41" s="10">
        <f>[2]Adjust!D$320</f>
        <v>0</v>
      </c>
      <c r="G41" s="11">
        <f>[2]Adjust!E$320</f>
        <v>36.92</v>
      </c>
      <c r="H41" s="11">
        <f>[2]Adjust!F$320</f>
        <v>0</v>
      </c>
      <c r="I41" s="10">
        <f>[2]Adjust!G$320</f>
        <v>0.14499999999999999</v>
      </c>
      <c r="J41" s="8" t="s">
        <v>30</v>
      </c>
      <c r="K41" s="12"/>
    </row>
    <row r="42" spans="1:11" x14ac:dyDescent="0.2">
      <c r="A42" s="7" t="s">
        <v>57</v>
      </c>
      <c r="B42" s="8" t="s">
        <v>30</v>
      </c>
      <c r="C42" s="9" t="s">
        <v>30</v>
      </c>
      <c r="D42" s="10">
        <f>[2]Adjust!B$322</f>
        <v>-3.87</v>
      </c>
      <c r="E42" s="10">
        <f>[2]Adjust!C$322</f>
        <v>-0.374</v>
      </c>
      <c r="F42" s="10">
        <f>[2]Adjust!D$322</f>
        <v>-7.1999999999999995E-2</v>
      </c>
      <c r="G42" s="11">
        <f>[2]Adjust!E$322</f>
        <v>36.92</v>
      </c>
      <c r="H42" s="11">
        <f>[2]Adjust!F$322</f>
        <v>0</v>
      </c>
      <c r="I42" s="10">
        <f>[2]Adjust!G$322</f>
        <v>0.14499999999999999</v>
      </c>
      <c r="J42" s="8" t="s">
        <v>30</v>
      </c>
      <c r="K42" s="12"/>
    </row>
    <row r="43" spans="1:11" x14ac:dyDescent="0.2">
      <c r="A43" s="7" t="s">
        <v>58</v>
      </c>
      <c r="B43" s="8" t="s">
        <v>30</v>
      </c>
      <c r="C43" s="9" t="s">
        <v>30</v>
      </c>
      <c r="D43" s="10">
        <f>[2]Adjust!B$230</f>
        <v>2.3149999999999999</v>
      </c>
      <c r="E43" s="10">
        <f>[2]Adjust!C$230</f>
        <v>0</v>
      </c>
      <c r="F43" s="10">
        <f>[2]Adjust!D$230</f>
        <v>0</v>
      </c>
      <c r="G43" s="11">
        <f>[2]Adjust!E$230</f>
        <v>2.82</v>
      </c>
      <c r="H43" s="11">
        <f>[2]Adjust!F$230</f>
        <v>0</v>
      </c>
      <c r="I43" s="10">
        <f>[2]Adjust!G$230</f>
        <v>0</v>
      </c>
      <c r="J43" s="8" t="s">
        <v>30</v>
      </c>
      <c r="K43" s="12"/>
    </row>
    <row r="44" spans="1:11" x14ac:dyDescent="0.2">
      <c r="A44" s="7" t="s">
        <v>59</v>
      </c>
      <c r="B44" s="8" t="s">
        <v>30</v>
      </c>
      <c r="C44" s="9" t="s">
        <v>30</v>
      </c>
      <c r="D44" s="10">
        <f>[2]Adjust!B$234</f>
        <v>2.5609999999999999</v>
      </c>
      <c r="E44" s="10">
        <f>[2]Adjust!C$234</f>
        <v>0.184</v>
      </c>
      <c r="F44" s="10">
        <f>[2]Adjust!D$234</f>
        <v>0</v>
      </c>
      <c r="G44" s="11">
        <f>[2]Adjust!E$234</f>
        <v>2.82</v>
      </c>
      <c r="H44" s="11">
        <f>[2]Adjust!F$234</f>
        <v>0</v>
      </c>
      <c r="I44" s="10">
        <f>[2]Adjust!G$234</f>
        <v>0</v>
      </c>
      <c r="J44" s="8" t="s">
        <v>30</v>
      </c>
      <c r="K44" s="12"/>
    </row>
    <row r="45" spans="1:11" x14ac:dyDescent="0.2">
      <c r="A45" s="7" t="s">
        <v>60</v>
      </c>
      <c r="B45" s="8" t="s">
        <v>30</v>
      </c>
      <c r="C45" s="9" t="s">
        <v>30</v>
      </c>
      <c r="D45" s="10">
        <f>[2]Adjust!B$238</f>
        <v>0.19700000000000001</v>
      </c>
      <c r="E45" s="10">
        <f>[2]Adjust!C$238</f>
        <v>0</v>
      </c>
      <c r="F45" s="10">
        <f>[2]Adjust!D$238</f>
        <v>0</v>
      </c>
      <c r="G45" s="11">
        <f>[2]Adjust!E$238</f>
        <v>0</v>
      </c>
      <c r="H45" s="11">
        <f>[2]Adjust!F$238</f>
        <v>0</v>
      </c>
      <c r="I45" s="10">
        <f>[2]Adjust!G$238</f>
        <v>0</v>
      </c>
      <c r="J45" s="8" t="s">
        <v>30</v>
      </c>
      <c r="K45" s="12"/>
    </row>
    <row r="46" spans="1:11" x14ac:dyDescent="0.2">
      <c r="A46" s="7" t="s">
        <v>61</v>
      </c>
      <c r="B46" s="8" t="s">
        <v>30</v>
      </c>
      <c r="C46" s="9" t="s">
        <v>30</v>
      </c>
      <c r="D46" s="10">
        <f>[2]Adjust!B$242</f>
        <v>1.89</v>
      </c>
      <c r="E46" s="10">
        <f>[2]Adjust!C$242</f>
        <v>0</v>
      </c>
      <c r="F46" s="10">
        <f>[2]Adjust!D$242</f>
        <v>0</v>
      </c>
      <c r="G46" s="11">
        <f>[2]Adjust!E$242</f>
        <v>4.7300000000000004</v>
      </c>
      <c r="H46" s="11">
        <f>[2]Adjust!F$242</f>
        <v>0</v>
      </c>
      <c r="I46" s="10">
        <f>[2]Adjust!G$242</f>
        <v>0</v>
      </c>
      <c r="J46" s="8" t="s">
        <v>30</v>
      </c>
      <c r="K46" s="12"/>
    </row>
    <row r="47" spans="1:11" x14ac:dyDescent="0.2">
      <c r="A47" s="7" t="s">
        <v>62</v>
      </c>
      <c r="B47" s="8" t="s">
        <v>30</v>
      </c>
      <c r="C47" s="9" t="s">
        <v>30</v>
      </c>
      <c r="D47" s="10">
        <f>[2]Adjust!B$246</f>
        <v>2.3639999999999999</v>
      </c>
      <c r="E47" s="10">
        <f>[2]Adjust!C$246</f>
        <v>0.214</v>
      </c>
      <c r="F47" s="10">
        <f>[2]Adjust!D$246</f>
        <v>0</v>
      </c>
      <c r="G47" s="11">
        <f>[2]Adjust!E$246</f>
        <v>4.7300000000000004</v>
      </c>
      <c r="H47" s="11">
        <f>[2]Adjust!F$246</f>
        <v>0</v>
      </c>
      <c r="I47" s="10">
        <f>[2]Adjust!G$246</f>
        <v>0</v>
      </c>
      <c r="J47" s="8" t="s">
        <v>30</v>
      </c>
      <c r="K47" s="12"/>
    </row>
    <row r="48" spans="1:11" ht="25.5" x14ac:dyDescent="0.2">
      <c r="A48" s="7" t="s">
        <v>63</v>
      </c>
      <c r="B48" s="8" t="s">
        <v>30</v>
      </c>
      <c r="C48" s="9" t="s">
        <v>30</v>
      </c>
      <c r="D48" s="10">
        <f>[2]Adjust!B$250</f>
        <v>0.219</v>
      </c>
      <c r="E48" s="10">
        <f>[2]Adjust!C$250</f>
        <v>0</v>
      </c>
      <c r="F48" s="10">
        <f>[2]Adjust!D$250</f>
        <v>0</v>
      </c>
      <c r="G48" s="11">
        <f>[2]Adjust!E$250</f>
        <v>0</v>
      </c>
      <c r="H48" s="11">
        <f>[2]Adjust!F$250</f>
        <v>0</v>
      </c>
      <c r="I48" s="10">
        <f>[2]Adjust!G$250</f>
        <v>0</v>
      </c>
      <c r="J48" s="8" t="s">
        <v>30</v>
      </c>
      <c r="K48" s="12"/>
    </row>
    <row r="49" spans="1:11" x14ac:dyDescent="0.2">
      <c r="A49" s="7" t="s">
        <v>64</v>
      </c>
      <c r="B49" s="8" t="s">
        <v>30</v>
      </c>
      <c r="C49" s="9" t="s">
        <v>30</v>
      </c>
      <c r="D49" s="10">
        <f>[2]Adjust!B$254</f>
        <v>2.258</v>
      </c>
      <c r="E49" s="10">
        <f>[2]Adjust!C$254</f>
        <v>0.14699999999999999</v>
      </c>
      <c r="F49" s="10">
        <f>[2]Adjust!D$254</f>
        <v>0</v>
      </c>
      <c r="G49" s="11">
        <f>[2]Adjust!E$254</f>
        <v>33.25</v>
      </c>
      <c r="H49" s="11">
        <f>[2]Adjust!F$254</f>
        <v>0</v>
      </c>
      <c r="I49" s="10">
        <f>[2]Adjust!G$254</f>
        <v>0</v>
      </c>
      <c r="J49" s="8" t="s">
        <v>30</v>
      </c>
      <c r="K49" s="12"/>
    </row>
    <row r="50" spans="1:11" x14ac:dyDescent="0.2">
      <c r="A50" s="7" t="s">
        <v>65</v>
      </c>
      <c r="B50" s="8" t="s">
        <v>30</v>
      </c>
      <c r="C50" s="9" t="s">
        <v>30</v>
      </c>
      <c r="D50" s="10">
        <f>[2]Adjust!B$262</f>
        <v>11.353999999999999</v>
      </c>
      <c r="E50" s="10">
        <f>[2]Adjust!C$262</f>
        <v>0.94299999999999995</v>
      </c>
      <c r="F50" s="10">
        <f>[2]Adjust!D$262</f>
        <v>0.112</v>
      </c>
      <c r="G50" s="11">
        <f>[2]Adjust!E$262</f>
        <v>7.35</v>
      </c>
      <c r="H50" s="11">
        <f>[2]Adjust!F$262</f>
        <v>1.89</v>
      </c>
      <c r="I50" s="10">
        <f>[2]Adjust!G$262</f>
        <v>0.38</v>
      </c>
      <c r="J50" s="8" t="s">
        <v>30</v>
      </c>
      <c r="K50" s="12"/>
    </row>
    <row r="51" spans="1:11" x14ac:dyDescent="0.2">
      <c r="A51" s="7" t="s">
        <v>66</v>
      </c>
      <c r="B51" s="8" t="s">
        <v>30</v>
      </c>
      <c r="C51" s="9" t="s">
        <v>30</v>
      </c>
      <c r="D51" s="10">
        <f>[2]Adjust!B$274</f>
        <v>1.663</v>
      </c>
      <c r="E51" s="10">
        <f>[2]Adjust!C$274</f>
        <v>0</v>
      </c>
      <c r="F51" s="10">
        <f>[2]Adjust!D$274</f>
        <v>0</v>
      </c>
      <c r="G51" s="11">
        <f>[2]Adjust!E$274</f>
        <v>0</v>
      </c>
      <c r="H51" s="11">
        <f>[2]Adjust!F$274</f>
        <v>0</v>
      </c>
      <c r="I51" s="10">
        <f>[2]Adjust!G$274</f>
        <v>0</v>
      </c>
      <c r="J51" s="8" t="s">
        <v>30</v>
      </c>
      <c r="K51" s="12"/>
    </row>
    <row r="52" spans="1:11" x14ac:dyDescent="0.2">
      <c r="A52" s="7" t="s">
        <v>67</v>
      </c>
      <c r="B52" s="8" t="s">
        <v>30</v>
      </c>
      <c r="C52" s="9" t="s">
        <v>30</v>
      </c>
      <c r="D52" s="10">
        <f>[2]Adjust!B$278</f>
        <v>1.92</v>
      </c>
      <c r="E52" s="10">
        <f>[2]Adjust!C$278</f>
        <v>0</v>
      </c>
      <c r="F52" s="10">
        <f>[2]Adjust!D$278</f>
        <v>0</v>
      </c>
      <c r="G52" s="11">
        <f>[2]Adjust!E$278</f>
        <v>0</v>
      </c>
      <c r="H52" s="11">
        <f>[2]Adjust!F$278</f>
        <v>0</v>
      </c>
      <c r="I52" s="10">
        <f>[2]Adjust!G$278</f>
        <v>0</v>
      </c>
      <c r="J52" s="8" t="s">
        <v>30</v>
      </c>
      <c r="K52" s="12"/>
    </row>
    <row r="53" spans="1:11" x14ac:dyDescent="0.2">
      <c r="A53" s="7" t="s">
        <v>68</v>
      </c>
      <c r="B53" s="8" t="s">
        <v>30</v>
      </c>
      <c r="C53" s="9" t="s">
        <v>30</v>
      </c>
      <c r="D53" s="10">
        <f>[2]Adjust!B$282</f>
        <v>3.1419999999999999</v>
      </c>
      <c r="E53" s="10">
        <f>[2]Adjust!C$282</f>
        <v>0</v>
      </c>
      <c r="F53" s="10">
        <f>[2]Adjust!D$282</f>
        <v>0</v>
      </c>
      <c r="G53" s="11">
        <f>[2]Adjust!E$282</f>
        <v>0</v>
      </c>
      <c r="H53" s="11">
        <f>[2]Adjust!F$282</f>
        <v>0</v>
      </c>
      <c r="I53" s="10">
        <f>[2]Adjust!G$282</f>
        <v>0</v>
      </c>
      <c r="J53" s="8" t="s">
        <v>30</v>
      </c>
      <c r="K53" s="12"/>
    </row>
    <row r="54" spans="1:11" x14ac:dyDescent="0.2">
      <c r="A54" s="7" t="s">
        <v>69</v>
      </c>
      <c r="B54" s="8" t="s">
        <v>30</v>
      </c>
      <c r="C54" s="9" t="s">
        <v>30</v>
      </c>
      <c r="D54" s="10">
        <f>[2]Adjust!B$286</f>
        <v>1.4770000000000001</v>
      </c>
      <c r="E54" s="10">
        <f>[2]Adjust!C$286</f>
        <v>0</v>
      </c>
      <c r="F54" s="10">
        <f>[2]Adjust!D$286</f>
        <v>0</v>
      </c>
      <c r="G54" s="11">
        <f>[2]Adjust!E$286</f>
        <v>0</v>
      </c>
      <c r="H54" s="11">
        <f>[2]Adjust!F$286</f>
        <v>0</v>
      </c>
      <c r="I54" s="10">
        <f>[2]Adjust!G$286</f>
        <v>0</v>
      </c>
      <c r="J54" s="8" t="s">
        <v>30</v>
      </c>
      <c r="K54" s="12"/>
    </row>
    <row r="55" spans="1:11" x14ac:dyDescent="0.2">
      <c r="A55" s="7" t="s">
        <v>70</v>
      </c>
      <c r="B55" s="8" t="s">
        <v>30</v>
      </c>
      <c r="C55" s="9" t="s">
        <v>30</v>
      </c>
      <c r="D55" s="10">
        <f>[2]Adjust!B$290</f>
        <v>26.908999999999999</v>
      </c>
      <c r="E55" s="10">
        <f>[2]Adjust!C$290</f>
        <v>1.607</v>
      </c>
      <c r="F55" s="10">
        <f>[2]Adjust!D$290</f>
        <v>0.60399999999999998</v>
      </c>
      <c r="G55" s="11">
        <f>[2]Adjust!E$290</f>
        <v>0</v>
      </c>
      <c r="H55" s="11">
        <f>[2]Adjust!F$290</f>
        <v>0</v>
      </c>
      <c r="I55" s="10">
        <f>[2]Adjust!G$290</f>
        <v>0</v>
      </c>
      <c r="J55" s="8" t="s">
        <v>30</v>
      </c>
      <c r="K55" s="12"/>
    </row>
    <row r="56" spans="1:11" x14ac:dyDescent="0.2">
      <c r="A56" s="7" t="s">
        <v>71</v>
      </c>
      <c r="B56" s="8" t="s">
        <v>30</v>
      </c>
      <c r="C56" s="9" t="s">
        <v>30</v>
      </c>
      <c r="D56" s="10">
        <f>[2]Adjust!B$294</f>
        <v>-0.78600000000000003</v>
      </c>
      <c r="E56" s="10">
        <f>[2]Adjust!C$294</f>
        <v>0</v>
      </c>
      <c r="F56" s="10">
        <f>[2]Adjust!D$294</f>
        <v>0</v>
      </c>
      <c r="G56" s="11">
        <f>[2]Adjust!E$294</f>
        <v>0</v>
      </c>
      <c r="H56" s="11">
        <f>[2]Adjust!F$294</f>
        <v>0</v>
      </c>
      <c r="I56" s="10">
        <f>[2]Adjust!G$294</f>
        <v>0</v>
      </c>
      <c r="J56" s="8" t="s">
        <v>30</v>
      </c>
      <c r="K56" s="12"/>
    </row>
    <row r="57" spans="1:11" x14ac:dyDescent="0.2">
      <c r="A57" s="7" t="s">
        <v>72</v>
      </c>
      <c r="B57" s="8" t="s">
        <v>30</v>
      </c>
      <c r="C57" s="9" t="s">
        <v>30</v>
      </c>
      <c r="D57" s="10">
        <f>[2]Adjust!B$301</f>
        <v>-0.78600000000000003</v>
      </c>
      <c r="E57" s="10">
        <f>[2]Adjust!C$301</f>
        <v>0</v>
      </c>
      <c r="F57" s="10">
        <f>[2]Adjust!D$301</f>
        <v>0</v>
      </c>
      <c r="G57" s="11">
        <f>[2]Adjust!E$301</f>
        <v>0</v>
      </c>
      <c r="H57" s="11">
        <f>[2]Adjust!F$301</f>
        <v>0</v>
      </c>
      <c r="I57" s="10">
        <f>[2]Adjust!G$301</f>
        <v>0.25800000000000001</v>
      </c>
      <c r="J57" s="8" t="s">
        <v>30</v>
      </c>
      <c r="K57" s="12"/>
    </row>
    <row r="58" spans="1:11" x14ac:dyDescent="0.2">
      <c r="A58" s="7" t="s">
        <v>73</v>
      </c>
      <c r="B58" s="8" t="s">
        <v>30</v>
      </c>
      <c r="C58" s="9" t="s">
        <v>30</v>
      </c>
      <c r="D58" s="10">
        <f>[2]Adjust!B$305</f>
        <v>-6.3390000000000004</v>
      </c>
      <c r="E58" s="10">
        <f>[2]Adjust!C$305</f>
        <v>-0.61199999999999999</v>
      </c>
      <c r="F58" s="10">
        <f>[2]Adjust!D$305</f>
        <v>-0.10199999999999999</v>
      </c>
      <c r="G58" s="11">
        <f>[2]Adjust!E$305</f>
        <v>0</v>
      </c>
      <c r="H58" s="11">
        <f>[2]Adjust!F$305</f>
        <v>0</v>
      </c>
      <c r="I58" s="10">
        <f>[2]Adjust!G$305</f>
        <v>0.25800000000000001</v>
      </c>
      <c r="J58" s="8" t="s">
        <v>30</v>
      </c>
      <c r="K58" s="12"/>
    </row>
    <row r="59" spans="1:11" x14ac:dyDescent="0.2">
      <c r="A59" s="7" t="s">
        <v>74</v>
      </c>
      <c r="B59" s="8" t="s">
        <v>30</v>
      </c>
      <c r="C59" s="9" t="s">
        <v>30</v>
      </c>
      <c r="D59" s="10">
        <f>[2]Adjust!B$231</f>
        <v>1.2789999999999999</v>
      </c>
      <c r="E59" s="10">
        <f>[2]Adjust!C$231</f>
        <v>0</v>
      </c>
      <c r="F59" s="10">
        <f>[2]Adjust!D$231</f>
        <v>0</v>
      </c>
      <c r="G59" s="11">
        <f>[2]Adjust!E$231</f>
        <v>1.56</v>
      </c>
      <c r="H59" s="11">
        <f>[2]Adjust!F$231</f>
        <v>0</v>
      </c>
      <c r="I59" s="10">
        <f>[2]Adjust!G$231</f>
        <v>0</v>
      </c>
      <c r="J59" s="8" t="s">
        <v>30</v>
      </c>
      <c r="K59" s="12"/>
    </row>
    <row r="60" spans="1:11" x14ac:dyDescent="0.2">
      <c r="A60" s="7" t="s">
        <v>75</v>
      </c>
      <c r="B60" s="8" t="s">
        <v>30</v>
      </c>
      <c r="C60" s="9" t="s">
        <v>30</v>
      </c>
      <c r="D60" s="10">
        <f>[2]Adjust!B$235</f>
        <v>1.415</v>
      </c>
      <c r="E60" s="10">
        <f>[2]Adjust!C$235</f>
        <v>0.10199999999999999</v>
      </c>
      <c r="F60" s="10">
        <f>[2]Adjust!D$235</f>
        <v>0</v>
      </c>
      <c r="G60" s="11">
        <f>[2]Adjust!E$235</f>
        <v>1.56</v>
      </c>
      <c r="H60" s="11">
        <f>[2]Adjust!F$235</f>
        <v>0</v>
      </c>
      <c r="I60" s="10">
        <f>[2]Adjust!G$235</f>
        <v>0</v>
      </c>
      <c r="J60" s="8" t="s">
        <v>30</v>
      </c>
      <c r="K60" s="12"/>
    </row>
    <row r="61" spans="1:11" x14ac:dyDescent="0.2">
      <c r="A61" s="7" t="s">
        <v>76</v>
      </c>
      <c r="B61" s="8" t="s">
        <v>30</v>
      </c>
      <c r="C61" s="9" t="s">
        <v>30</v>
      </c>
      <c r="D61" s="10">
        <f>[2]Adjust!B$239</f>
        <v>0.109</v>
      </c>
      <c r="E61" s="10">
        <f>[2]Adjust!C$239</f>
        <v>0</v>
      </c>
      <c r="F61" s="10">
        <f>[2]Adjust!D$239</f>
        <v>0</v>
      </c>
      <c r="G61" s="11">
        <f>[2]Adjust!E$239</f>
        <v>0</v>
      </c>
      <c r="H61" s="11">
        <f>[2]Adjust!F$239</f>
        <v>0</v>
      </c>
      <c r="I61" s="10">
        <f>[2]Adjust!G$239</f>
        <v>0</v>
      </c>
      <c r="J61" s="8" t="s">
        <v>30</v>
      </c>
      <c r="K61" s="12"/>
    </row>
    <row r="62" spans="1:11" x14ac:dyDescent="0.2">
      <c r="A62" s="7" t="s">
        <v>77</v>
      </c>
      <c r="B62" s="8" t="s">
        <v>30</v>
      </c>
      <c r="C62" s="9" t="s">
        <v>30</v>
      </c>
      <c r="D62" s="10">
        <f>[2]Adjust!B$243</f>
        <v>1.0449999999999999</v>
      </c>
      <c r="E62" s="10">
        <f>[2]Adjust!C$243</f>
        <v>0</v>
      </c>
      <c r="F62" s="10">
        <f>[2]Adjust!D$243</f>
        <v>0</v>
      </c>
      <c r="G62" s="11">
        <f>[2]Adjust!E$243</f>
        <v>2.62</v>
      </c>
      <c r="H62" s="11">
        <f>[2]Adjust!F$243</f>
        <v>0</v>
      </c>
      <c r="I62" s="10">
        <f>[2]Adjust!G$243</f>
        <v>0</v>
      </c>
      <c r="J62" s="8" t="s">
        <v>30</v>
      </c>
      <c r="K62" s="12"/>
    </row>
    <row r="63" spans="1:11" x14ac:dyDescent="0.2">
      <c r="A63" s="7" t="s">
        <v>78</v>
      </c>
      <c r="B63" s="8" t="s">
        <v>30</v>
      </c>
      <c r="C63" s="9" t="s">
        <v>30</v>
      </c>
      <c r="D63" s="10">
        <f>[2]Adjust!B$247</f>
        <v>1.306</v>
      </c>
      <c r="E63" s="10">
        <f>[2]Adjust!C$247</f>
        <v>0.11799999999999999</v>
      </c>
      <c r="F63" s="10">
        <f>[2]Adjust!D$247</f>
        <v>0</v>
      </c>
      <c r="G63" s="11">
        <f>[2]Adjust!E$247</f>
        <v>2.62</v>
      </c>
      <c r="H63" s="11">
        <f>[2]Adjust!F$247</f>
        <v>0</v>
      </c>
      <c r="I63" s="10">
        <f>[2]Adjust!G$247</f>
        <v>0</v>
      </c>
      <c r="J63" s="8" t="s">
        <v>30</v>
      </c>
      <c r="K63" s="12"/>
    </row>
    <row r="64" spans="1:11" ht="25.5" x14ac:dyDescent="0.2">
      <c r="A64" s="7" t="s">
        <v>79</v>
      </c>
      <c r="B64" s="8" t="s">
        <v>30</v>
      </c>
      <c r="C64" s="9" t="s">
        <v>30</v>
      </c>
      <c r="D64" s="10">
        <f>[2]Adjust!B$251</f>
        <v>0.121</v>
      </c>
      <c r="E64" s="10">
        <f>[2]Adjust!C$251</f>
        <v>0</v>
      </c>
      <c r="F64" s="10">
        <f>[2]Adjust!D$251</f>
        <v>0</v>
      </c>
      <c r="G64" s="11">
        <f>[2]Adjust!E$251</f>
        <v>0</v>
      </c>
      <c r="H64" s="11">
        <f>[2]Adjust!F$251</f>
        <v>0</v>
      </c>
      <c r="I64" s="10">
        <f>[2]Adjust!G$251</f>
        <v>0</v>
      </c>
      <c r="J64" s="8" t="s">
        <v>30</v>
      </c>
      <c r="K64" s="12"/>
    </row>
    <row r="65" spans="1:11" x14ac:dyDescent="0.2">
      <c r="A65" s="7" t="s">
        <v>80</v>
      </c>
      <c r="B65" s="8" t="s">
        <v>30</v>
      </c>
      <c r="C65" s="9" t="s">
        <v>30</v>
      </c>
      <c r="D65" s="10">
        <f>[2]Adjust!B$255</f>
        <v>1.248</v>
      </c>
      <c r="E65" s="10">
        <f>[2]Adjust!C$255</f>
        <v>8.1000000000000003E-2</v>
      </c>
      <c r="F65" s="10">
        <f>[2]Adjust!D$255</f>
        <v>0</v>
      </c>
      <c r="G65" s="11">
        <f>[2]Adjust!E$255</f>
        <v>18.37</v>
      </c>
      <c r="H65" s="11">
        <f>[2]Adjust!F$255</f>
        <v>0</v>
      </c>
      <c r="I65" s="10">
        <f>[2]Adjust!G$255</f>
        <v>0</v>
      </c>
      <c r="J65" s="8" t="s">
        <v>30</v>
      </c>
      <c r="K65" s="12"/>
    </row>
    <row r="66" spans="1:11" x14ac:dyDescent="0.2">
      <c r="A66" s="7" t="s">
        <v>81</v>
      </c>
      <c r="B66" s="8" t="s">
        <v>30</v>
      </c>
      <c r="C66" s="9" t="s">
        <v>30</v>
      </c>
      <c r="D66" s="10">
        <f>[2]Adjust!B$263</f>
        <v>6.274</v>
      </c>
      <c r="E66" s="10">
        <f>[2]Adjust!C$263</f>
        <v>0.52100000000000002</v>
      </c>
      <c r="F66" s="10">
        <f>[2]Adjust!D$263</f>
        <v>6.2E-2</v>
      </c>
      <c r="G66" s="11">
        <f>[2]Adjust!E$263</f>
        <v>4.0599999999999996</v>
      </c>
      <c r="H66" s="11">
        <f>[2]Adjust!F$263</f>
        <v>1.04</v>
      </c>
      <c r="I66" s="10">
        <f>[2]Adjust!G$263</f>
        <v>0.21</v>
      </c>
      <c r="J66" s="8" t="s">
        <v>30</v>
      </c>
      <c r="K66" s="12"/>
    </row>
    <row r="67" spans="1:11" x14ac:dyDescent="0.2">
      <c r="A67" s="7" t="s">
        <v>82</v>
      </c>
      <c r="B67" s="8" t="s">
        <v>30</v>
      </c>
      <c r="C67" s="9" t="s">
        <v>30</v>
      </c>
      <c r="D67" s="10">
        <f>[2]Adjust!B$266</f>
        <v>7.0709999999999997</v>
      </c>
      <c r="E67" s="10">
        <f>[2]Adjust!C$266</f>
        <v>0.57799999999999996</v>
      </c>
      <c r="F67" s="10">
        <f>[2]Adjust!D$266</f>
        <v>6.9000000000000006E-2</v>
      </c>
      <c r="G67" s="11">
        <f>[2]Adjust!E$266</f>
        <v>4.37</v>
      </c>
      <c r="H67" s="11">
        <f>[2]Adjust!F$266</f>
        <v>1.82</v>
      </c>
      <c r="I67" s="10">
        <f>[2]Adjust!G$266</f>
        <v>0.27600000000000002</v>
      </c>
      <c r="J67" s="8" t="s">
        <v>30</v>
      </c>
      <c r="K67" s="12"/>
    </row>
    <row r="68" spans="1:11" x14ac:dyDescent="0.2">
      <c r="A68" s="7" t="s">
        <v>83</v>
      </c>
      <c r="B68" s="8" t="s">
        <v>30</v>
      </c>
      <c r="C68" s="9" t="s">
        <v>30</v>
      </c>
      <c r="D68" s="10">
        <f>[2]Adjust!B$269</f>
        <v>8.4109999999999996</v>
      </c>
      <c r="E68" s="10">
        <f>[2]Adjust!C$269</f>
        <v>0.67600000000000005</v>
      </c>
      <c r="F68" s="10">
        <f>[2]Adjust!D$269</f>
        <v>7.8E-2</v>
      </c>
      <c r="G68" s="11">
        <f>[2]Adjust!E$269</f>
        <v>57.94</v>
      </c>
      <c r="H68" s="11">
        <f>[2]Adjust!F$269</f>
        <v>2.19</v>
      </c>
      <c r="I68" s="10">
        <f>[2]Adjust!G$269</f>
        <v>0.26</v>
      </c>
      <c r="J68" s="8" t="s">
        <v>30</v>
      </c>
      <c r="K68" s="12"/>
    </row>
    <row r="69" spans="1:11" x14ac:dyDescent="0.2">
      <c r="A69" s="7" t="s">
        <v>84</v>
      </c>
      <c r="B69" s="8" t="s">
        <v>30</v>
      </c>
      <c r="C69" s="9" t="s">
        <v>30</v>
      </c>
      <c r="D69" s="10">
        <f>[2]Adjust!B$275</f>
        <v>1.663</v>
      </c>
      <c r="E69" s="10">
        <f>[2]Adjust!C$275</f>
        <v>0</v>
      </c>
      <c r="F69" s="10">
        <f>[2]Adjust!D$275</f>
        <v>0</v>
      </c>
      <c r="G69" s="11">
        <f>[2]Adjust!E$275</f>
        <v>0</v>
      </c>
      <c r="H69" s="11">
        <f>[2]Adjust!F$275</f>
        <v>0</v>
      </c>
      <c r="I69" s="10">
        <f>[2]Adjust!G$275</f>
        <v>0</v>
      </c>
      <c r="J69" s="8" t="s">
        <v>30</v>
      </c>
      <c r="K69" s="12"/>
    </row>
    <row r="70" spans="1:11" x14ac:dyDescent="0.2">
      <c r="A70" s="7" t="s">
        <v>85</v>
      </c>
      <c r="B70" s="8" t="s">
        <v>30</v>
      </c>
      <c r="C70" s="9" t="s">
        <v>30</v>
      </c>
      <c r="D70" s="10">
        <f>[2]Adjust!B$279</f>
        <v>1.92</v>
      </c>
      <c r="E70" s="10">
        <f>[2]Adjust!C$279</f>
        <v>0</v>
      </c>
      <c r="F70" s="10">
        <f>[2]Adjust!D$279</f>
        <v>0</v>
      </c>
      <c r="G70" s="11">
        <f>[2]Adjust!E$279</f>
        <v>0</v>
      </c>
      <c r="H70" s="11">
        <f>[2]Adjust!F$279</f>
        <v>0</v>
      </c>
      <c r="I70" s="10">
        <f>[2]Adjust!G$279</f>
        <v>0</v>
      </c>
      <c r="J70" s="8" t="s">
        <v>30</v>
      </c>
      <c r="K70" s="12"/>
    </row>
    <row r="71" spans="1:11" x14ac:dyDescent="0.2">
      <c r="A71" s="7" t="s">
        <v>86</v>
      </c>
      <c r="B71" s="8" t="s">
        <v>30</v>
      </c>
      <c r="C71" s="9" t="s">
        <v>30</v>
      </c>
      <c r="D71" s="10">
        <f>[2]Adjust!B$283</f>
        <v>3.1419999999999999</v>
      </c>
      <c r="E71" s="10">
        <f>[2]Adjust!C$283</f>
        <v>0</v>
      </c>
      <c r="F71" s="10">
        <f>[2]Adjust!D$283</f>
        <v>0</v>
      </c>
      <c r="G71" s="11">
        <f>[2]Adjust!E$283</f>
        <v>0</v>
      </c>
      <c r="H71" s="11">
        <f>[2]Adjust!F$283</f>
        <v>0</v>
      </c>
      <c r="I71" s="10">
        <f>[2]Adjust!G$283</f>
        <v>0</v>
      </c>
      <c r="J71" s="8" t="s">
        <v>30</v>
      </c>
      <c r="K71" s="12"/>
    </row>
    <row r="72" spans="1:11" x14ac:dyDescent="0.2">
      <c r="A72" s="7" t="s">
        <v>87</v>
      </c>
      <c r="B72" s="8" t="s">
        <v>30</v>
      </c>
      <c r="C72" s="9" t="s">
        <v>30</v>
      </c>
      <c r="D72" s="10">
        <f>[2]Adjust!B$287</f>
        <v>1.4770000000000001</v>
      </c>
      <c r="E72" s="10">
        <f>[2]Adjust!C$287</f>
        <v>0</v>
      </c>
      <c r="F72" s="10">
        <f>[2]Adjust!D$287</f>
        <v>0</v>
      </c>
      <c r="G72" s="11">
        <f>[2]Adjust!E$287</f>
        <v>0</v>
      </c>
      <c r="H72" s="11">
        <f>[2]Adjust!F$287</f>
        <v>0</v>
      </c>
      <c r="I72" s="10">
        <f>[2]Adjust!G$287</f>
        <v>0</v>
      </c>
      <c r="J72" s="8" t="s">
        <v>30</v>
      </c>
      <c r="K72" s="12"/>
    </row>
    <row r="73" spans="1:11" x14ac:dyDescent="0.2">
      <c r="A73" s="7" t="s">
        <v>88</v>
      </c>
      <c r="B73" s="8" t="s">
        <v>30</v>
      </c>
      <c r="C73" s="9" t="s">
        <v>30</v>
      </c>
      <c r="D73" s="10">
        <f>[2]Adjust!B$291</f>
        <v>26.908999999999999</v>
      </c>
      <c r="E73" s="10">
        <f>[2]Adjust!C$291</f>
        <v>1.607</v>
      </c>
      <c r="F73" s="10">
        <f>[2]Adjust!D$291</f>
        <v>0.60399999999999998</v>
      </c>
      <c r="G73" s="11">
        <f>[2]Adjust!E$291</f>
        <v>0</v>
      </c>
      <c r="H73" s="11">
        <f>[2]Adjust!F$291</f>
        <v>0</v>
      </c>
      <c r="I73" s="10">
        <f>[2]Adjust!G$291</f>
        <v>0</v>
      </c>
      <c r="J73" s="8" t="s">
        <v>30</v>
      </c>
      <c r="K73" s="12"/>
    </row>
    <row r="74" spans="1:11" x14ac:dyDescent="0.2">
      <c r="A74" s="7" t="s">
        <v>89</v>
      </c>
      <c r="B74" s="8" t="s">
        <v>30</v>
      </c>
      <c r="C74" s="9" t="s">
        <v>30</v>
      </c>
      <c r="D74" s="10">
        <f>[2]Adjust!B$295</f>
        <v>-0.78600000000000003</v>
      </c>
      <c r="E74" s="10">
        <f>[2]Adjust!C$295</f>
        <v>0</v>
      </c>
      <c r="F74" s="10">
        <f>[2]Adjust!D$295</f>
        <v>0</v>
      </c>
      <c r="G74" s="11">
        <f>[2]Adjust!E$295</f>
        <v>0</v>
      </c>
      <c r="H74" s="11">
        <f>[2]Adjust!F$295</f>
        <v>0</v>
      </c>
      <c r="I74" s="10">
        <f>[2]Adjust!G$295</f>
        <v>0</v>
      </c>
      <c r="J74" s="8" t="s">
        <v>30</v>
      </c>
      <c r="K74" s="12"/>
    </row>
    <row r="75" spans="1:11" x14ac:dyDescent="0.2">
      <c r="A75" s="7" t="s">
        <v>90</v>
      </c>
      <c r="B75" s="8" t="s">
        <v>30</v>
      </c>
      <c r="C75" s="9" t="s">
        <v>30</v>
      </c>
      <c r="D75" s="10">
        <f>[2]Adjust!B$298</f>
        <v>-0.72</v>
      </c>
      <c r="E75" s="10">
        <f>[2]Adjust!C$298</f>
        <v>0</v>
      </c>
      <c r="F75" s="10">
        <f>[2]Adjust!D$298</f>
        <v>0</v>
      </c>
      <c r="G75" s="11">
        <f>[2]Adjust!E$298</f>
        <v>0</v>
      </c>
      <c r="H75" s="11">
        <f>[2]Adjust!F$298</f>
        <v>0</v>
      </c>
      <c r="I75" s="10">
        <f>[2]Adjust!G$298</f>
        <v>0</v>
      </c>
      <c r="J75" s="8" t="s">
        <v>30</v>
      </c>
      <c r="K75" s="12"/>
    </row>
    <row r="76" spans="1:11" x14ac:dyDescent="0.2">
      <c r="A76" s="7" t="s">
        <v>91</v>
      </c>
      <c r="B76" s="8" t="s">
        <v>30</v>
      </c>
      <c r="C76" s="9" t="s">
        <v>30</v>
      </c>
      <c r="D76" s="10">
        <f>[2]Adjust!B$302</f>
        <v>-0.78600000000000003</v>
      </c>
      <c r="E76" s="10">
        <f>[2]Adjust!C$302</f>
        <v>0</v>
      </c>
      <c r="F76" s="10">
        <f>[2]Adjust!D$302</f>
        <v>0</v>
      </c>
      <c r="G76" s="11">
        <f>[2]Adjust!E$302</f>
        <v>0</v>
      </c>
      <c r="H76" s="11">
        <f>[2]Adjust!F$302</f>
        <v>0</v>
      </c>
      <c r="I76" s="10">
        <f>[2]Adjust!G$302</f>
        <v>0.25800000000000001</v>
      </c>
      <c r="J76" s="8" t="s">
        <v>30</v>
      </c>
      <c r="K76" s="12"/>
    </row>
    <row r="77" spans="1:11" x14ac:dyDescent="0.2">
      <c r="A77" s="7" t="s">
        <v>92</v>
      </c>
      <c r="B77" s="8" t="s">
        <v>30</v>
      </c>
      <c r="C77" s="9" t="s">
        <v>30</v>
      </c>
      <c r="D77" s="10">
        <f>[2]Adjust!B$306</f>
        <v>-6.3390000000000004</v>
      </c>
      <c r="E77" s="10">
        <f>[2]Adjust!C$306</f>
        <v>-0.61199999999999999</v>
      </c>
      <c r="F77" s="10">
        <f>[2]Adjust!D$306</f>
        <v>-0.10199999999999999</v>
      </c>
      <c r="G77" s="11">
        <f>[2]Adjust!E$306</f>
        <v>0</v>
      </c>
      <c r="H77" s="11">
        <f>[2]Adjust!F$306</f>
        <v>0</v>
      </c>
      <c r="I77" s="10">
        <f>[2]Adjust!G$306</f>
        <v>0.25800000000000001</v>
      </c>
      <c r="J77" s="8" t="s">
        <v>30</v>
      </c>
      <c r="K77" s="12"/>
    </row>
    <row r="78" spans="1:11" x14ac:dyDescent="0.2">
      <c r="A78" s="7" t="s">
        <v>93</v>
      </c>
      <c r="B78" s="8" t="s">
        <v>30</v>
      </c>
      <c r="C78" s="9" t="s">
        <v>30</v>
      </c>
      <c r="D78" s="10">
        <f>[2]Adjust!B$309</f>
        <v>-0.72</v>
      </c>
      <c r="E78" s="10">
        <f>[2]Adjust!C$309</f>
        <v>0</v>
      </c>
      <c r="F78" s="10">
        <f>[2]Adjust!D$309</f>
        <v>0</v>
      </c>
      <c r="G78" s="11">
        <f>[2]Adjust!E$309</f>
        <v>0</v>
      </c>
      <c r="H78" s="11">
        <f>[2]Adjust!F$309</f>
        <v>0</v>
      </c>
      <c r="I78" s="10">
        <f>[2]Adjust!G$309</f>
        <v>0.22500000000000001</v>
      </c>
      <c r="J78" s="8" t="s">
        <v>30</v>
      </c>
      <c r="K78" s="12"/>
    </row>
    <row r="79" spans="1:11" x14ac:dyDescent="0.2">
      <c r="A79" s="7" t="s">
        <v>94</v>
      </c>
      <c r="B79" s="8" t="s">
        <v>30</v>
      </c>
      <c r="C79" s="9" t="s">
        <v>30</v>
      </c>
      <c r="D79" s="10">
        <f>[2]Adjust!B$312</f>
        <v>-5.8029999999999999</v>
      </c>
      <c r="E79" s="10">
        <f>[2]Adjust!C$312</f>
        <v>-0.56100000000000005</v>
      </c>
      <c r="F79" s="10">
        <f>[2]Adjust!D$312</f>
        <v>-9.6000000000000002E-2</v>
      </c>
      <c r="G79" s="11">
        <f>[2]Adjust!E$312</f>
        <v>0</v>
      </c>
      <c r="H79" s="11">
        <f>[2]Adjust!F$312</f>
        <v>0</v>
      </c>
      <c r="I79" s="10">
        <f>[2]Adjust!G$312</f>
        <v>0.22500000000000001</v>
      </c>
      <c r="J79" s="8" t="s">
        <v>30</v>
      </c>
      <c r="K79" s="12"/>
    </row>
    <row r="80" spans="1:11" x14ac:dyDescent="0.2">
      <c r="A80" s="7" t="s">
        <v>95</v>
      </c>
      <c r="B80" s="8" t="s">
        <v>30</v>
      </c>
      <c r="C80" s="9" t="s">
        <v>30</v>
      </c>
      <c r="D80" s="10">
        <f>[2]Adjust!B$315</f>
        <v>-0.48599999999999999</v>
      </c>
      <c r="E80" s="10">
        <f>[2]Adjust!C$315</f>
        <v>0</v>
      </c>
      <c r="F80" s="10">
        <f>[2]Adjust!D$315</f>
        <v>0</v>
      </c>
      <c r="G80" s="11">
        <f>[2]Adjust!E$315</f>
        <v>0</v>
      </c>
      <c r="H80" s="11">
        <f>[2]Adjust!F$315</f>
        <v>0</v>
      </c>
      <c r="I80" s="10">
        <f>[2]Adjust!G$315</f>
        <v>0.183</v>
      </c>
      <c r="J80" s="8" t="s">
        <v>30</v>
      </c>
      <c r="K80" s="12"/>
    </row>
    <row r="81" spans="1:11" x14ac:dyDescent="0.2">
      <c r="A81" s="7" t="s">
        <v>96</v>
      </c>
      <c r="B81" s="8" t="s">
        <v>30</v>
      </c>
      <c r="C81" s="9" t="s">
        <v>30</v>
      </c>
      <c r="D81" s="10">
        <f>[2]Adjust!B$318</f>
        <v>-3.8820000000000001</v>
      </c>
      <c r="E81" s="10">
        <f>[2]Adjust!C$318</f>
        <v>-0.375</v>
      </c>
      <c r="F81" s="10">
        <f>[2]Adjust!D$318</f>
        <v>-7.2999999999999995E-2</v>
      </c>
      <c r="G81" s="11">
        <f>[2]Adjust!E$318</f>
        <v>0</v>
      </c>
      <c r="H81" s="11">
        <f>[2]Adjust!F$318</f>
        <v>0</v>
      </c>
      <c r="I81" s="10">
        <f>[2]Adjust!G$318</f>
        <v>0.183</v>
      </c>
      <c r="J81" s="8" t="s">
        <v>30</v>
      </c>
      <c r="K81" s="12"/>
    </row>
  </sheetData>
  <hyperlinks>
    <hyperlink ref="A5" location="'Adjust'!B228" display="'Adjust'!B228"/>
    <hyperlink ref="A6" location="'Adjust'!C228" display="'Adjust'!C228"/>
    <hyperlink ref="A7" location="'Adjust'!D228" display="'Adjust'!D228"/>
    <hyperlink ref="A8" location="'Adjust'!E228" display="'Adjust'!E228"/>
    <hyperlink ref="A9" location="'Adjust'!F228" display="'Adjust'!F228"/>
    <hyperlink ref="A10" location="'Adjust'!G228" display="'Adjust'!G228"/>
  </hyperlinks>
  <pageMargins left="0.75" right="0.75" top="1" bottom="1" header="0.5" footer="0.5"/>
  <pageSetup paperSize="0" orientation="portrait"/>
  <headerFooter alignWithMargins="0">
    <oddHeader>&amp;L&amp;A&amp;Cr6140&amp;R&amp;P of &amp;N</oddHeader>
    <oddFooter>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1"/>
  <sheetViews>
    <sheetView showGridLines="0" tabSelected="1" workbookViewId="0">
      <pane xSplit="1" ySplit="1" topLeftCell="B2" activePane="bottomRight" state="frozen"/>
      <selection pane="topRight"/>
      <selection pane="bottomLeft"/>
      <selection pane="bottomRight" activeCell="A2" sqref="A2"/>
    </sheetView>
  </sheetViews>
  <sheetFormatPr defaultRowHeight="12.75" x14ac:dyDescent="0.2"/>
  <cols>
    <col min="1" max="1" width="50.7109375" customWidth="1"/>
    <col min="2" max="251" width="20.7109375" customWidth="1"/>
  </cols>
  <sheetData>
    <row r="1" spans="1:11" ht="19.5" x14ac:dyDescent="0.3">
      <c r="A1" s="1" t="str">
        <f>"Change in Tariffs arising from DCP168"</f>
        <v>Change in Tariffs arising from DCP168</v>
      </c>
    </row>
    <row r="3" spans="1:11" ht="16.5" x14ac:dyDescent="0.25">
      <c r="A3" s="2" t="s">
        <v>0</v>
      </c>
    </row>
    <row r="4" spans="1:11" x14ac:dyDescent="0.2">
      <c r="A4" s="3" t="s">
        <v>1</v>
      </c>
    </row>
    <row r="5" spans="1:11" x14ac:dyDescent="0.2">
      <c r="A5" s="4" t="s">
        <v>2</v>
      </c>
    </row>
    <row r="6" spans="1:11" x14ac:dyDescent="0.2">
      <c r="A6" s="4" t="s">
        <v>3</v>
      </c>
    </row>
    <row r="7" spans="1:11" x14ac:dyDescent="0.2">
      <c r="A7" s="4" t="s">
        <v>4</v>
      </c>
    </row>
    <row r="8" spans="1:11" x14ac:dyDescent="0.2">
      <c r="A8" s="4" t="s">
        <v>5</v>
      </c>
    </row>
    <row r="9" spans="1:11" x14ac:dyDescent="0.2">
      <c r="A9" s="4" t="s">
        <v>6</v>
      </c>
    </row>
    <row r="10" spans="1:11" x14ac:dyDescent="0.2">
      <c r="A10" s="4" t="s">
        <v>7</v>
      </c>
    </row>
    <row r="11" spans="1:11" x14ac:dyDescent="0.2">
      <c r="A11" s="5" t="s">
        <v>8</v>
      </c>
      <c r="B11" s="5"/>
      <c r="C11" s="5"/>
      <c r="D11" s="5"/>
      <c r="E11" s="5"/>
      <c r="F11" s="5"/>
      <c r="G11" s="5"/>
      <c r="H11" s="5"/>
      <c r="I11" s="5"/>
      <c r="J11" s="5"/>
    </row>
    <row r="12" spans="1:11" x14ac:dyDescent="0.2">
      <c r="A12" s="5" t="s">
        <v>12</v>
      </c>
      <c r="B12" s="5" t="s">
        <v>13</v>
      </c>
      <c r="C12" s="5" t="s">
        <v>13</v>
      </c>
      <c r="E12" s="5" t="s">
        <v>13</v>
      </c>
      <c r="F12" s="5" t="s">
        <v>13</v>
      </c>
      <c r="G12" s="5" t="s">
        <v>13</v>
      </c>
      <c r="H12" s="5" t="s">
        <v>13</v>
      </c>
      <c r="I12" s="5" t="s">
        <v>13</v>
      </c>
      <c r="J12" s="5" t="s">
        <v>13</v>
      </c>
      <c r="K12" s="5" t="s">
        <v>13</v>
      </c>
    </row>
    <row r="14" spans="1:11" ht="25.5" x14ac:dyDescent="0.2">
      <c r="B14" s="6" t="s">
        <v>97</v>
      </c>
      <c r="C14" s="6" t="s">
        <v>98</v>
      </c>
      <c r="D14" s="6" t="s">
        <v>99</v>
      </c>
      <c r="E14" s="6" t="s">
        <v>22</v>
      </c>
      <c r="F14" s="6" t="s">
        <v>23</v>
      </c>
      <c r="G14" s="6" t="s">
        <v>24</v>
      </c>
      <c r="H14" s="6" t="s">
        <v>25</v>
      </c>
      <c r="I14" s="6" t="s">
        <v>26</v>
      </c>
      <c r="J14" s="6" t="s">
        <v>27</v>
      </c>
      <c r="K14" s="6" t="s">
        <v>28</v>
      </c>
    </row>
    <row r="15" spans="1:11" x14ac:dyDescent="0.2">
      <c r="A15" s="7" t="s">
        <v>29</v>
      </c>
      <c r="B15" s="15">
        <f>('Current Tariffs'!D15-'Tariffs After DCP168 '!D15)/'Current Tariffs'!D15</f>
        <v>0</v>
      </c>
      <c r="C15" s="15">
        <f>IF('Current Tariffs'!E15=0,0,('Current Tariffs'!E15-'Tariffs After DCP168 '!E15)/'Current Tariffs'!E15)</f>
        <v>0</v>
      </c>
      <c r="D15" s="15">
        <f>IF('Current Tariffs'!F15=0,0,('Current Tariffs'!F15-'Tariffs After DCP168 '!F15)/'Current Tariffs'!F15)</f>
        <v>0</v>
      </c>
      <c r="E15" s="13">
        <f>'Current Tariffs'!D15-'Tariffs After DCP168 '!D15</f>
        <v>0</v>
      </c>
      <c r="F15" s="13">
        <f>'Current Tariffs'!E15-'Tariffs After DCP168 '!E15</f>
        <v>0</v>
      </c>
      <c r="G15" s="13">
        <f>'Current Tariffs'!F15-'Tariffs After DCP168 '!F15</f>
        <v>0</v>
      </c>
      <c r="H15" s="14">
        <f>'Current Tariffs'!G15-'Tariffs After DCP168 '!G15</f>
        <v>0</v>
      </c>
      <c r="I15" s="14">
        <f>'Current Tariffs'!H15-'Tariffs After DCP168 '!H15</f>
        <v>0</v>
      </c>
      <c r="J15" s="13">
        <f>'Current Tariffs'!I15-'Tariffs After DCP168 '!I15</f>
        <v>0</v>
      </c>
      <c r="K15" s="8" t="s">
        <v>30</v>
      </c>
    </row>
    <row r="16" spans="1:11" x14ac:dyDescent="0.2">
      <c r="A16" s="7" t="s">
        <v>31</v>
      </c>
      <c r="B16" s="15">
        <f>('Current Tariffs'!D16-'Tariffs After DCP168 '!D16)/'Current Tariffs'!D16</f>
        <v>0</v>
      </c>
      <c r="C16" s="15">
        <f>IF('Current Tariffs'!E16=0,0,('Current Tariffs'!E16-'Tariffs After DCP168 '!E16)/'Current Tariffs'!E16)</f>
        <v>0</v>
      </c>
      <c r="D16" s="15">
        <f>IF('Current Tariffs'!F16=0,0,('Current Tariffs'!F16-'Tariffs After DCP168 '!F16)/'Current Tariffs'!F16)</f>
        <v>0</v>
      </c>
      <c r="E16" s="13">
        <f>'Current Tariffs'!D16-'Tariffs After DCP168 '!D16</f>
        <v>0</v>
      </c>
      <c r="F16" s="13">
        <f>'Current Tariffs'!E16-'Tariffs After DCP168 '!E16</f>
        <v>0</v>
      </c>
      <c r="G16" s="13">
        <f>'Current Tariffs'!F16-'Tariffs After DCP168 '!F16</f>
        <v>0</v>
      </c>
      <c r="H16" s="14">
        <f>'Current Tariffs'!G16-'Tariffs After DCP168 '!G16</f>
        <v>0</v>
      </c>
      <c r="I16" s="14">
        <f>'Current Tariffs'!H16-'Tariffs After DCP168 '!H16</f>
        <v>0</v>
      </c>
      <c r="J16" s="13">
        <f>'Current Tariffs'!I16-'Tariffs After DCP168 '!I16</f>
        <v>0</v>
      </c>
      <c r="K16" s="8" t="s">
        <v>30</v>
      </c>
    </row>
    <row r="17" spans="1:11" x14ac:dyDescent="0.2">
      <c r="A17" s="7" t="s">
        <v>32</v>
      </c>
      <c r="B17" s="15">
        <f>('Current Tariffs'!D17-'Tariffs After DCP168 '!D17)/'Current Tariffs'!D17</f>
        <v>0</v>
      </c>
      <c r="C17" s="15">
        <f>IF('Current Tariffs'!E17=0,0,('Current Tariffs'!E17-'Tariffs After DCP168 '!E17)/'Current Tariffs'!E17)</f>
        <v>0</v>
      </c>
      <c r="D17" s="15">
        <f>IF('Current Tariffs'!F17=0,0,('Current Tariffs'!F17-'Tariffs After DCP168 '!F17)/'Current Tariffs'!F17)</f>
        <v>0</v>
      </c>
      <c r="E17" s="13">
        <f>'Current Tariffs'!D17-'Tariffs After DCP168 '!D17</f>
        <v>0</v>
      </c>
      <c r="F17" s="13">
        <f>'Current Tariffs'!E17-'Tariffs After DCP168 '!E17</f>
        <v>0</v>
      </c>
      <c r="G17" s="13">
        <f>'Current Tariffs'!F17-'Tariffs After DCP168 '!F17</f>
        <v>0</v>
      </c>
      <c r="H17" s="14">
        <f>'Current Tariffs'!G17-'Tariffs After DCP168 '!G17</f>
        <v>0</v>
      </c>
      <c r="I17" s="14">
        <f>'Current Tariffs'!H17-'Tariffs After DCP168 '!H17</f>
        <v>0</v>
      </c>
      <c r="J17" s="13">
        <f>'Current Tariffs'!I17-'Tariffs After DCP168 '!I17</f>
        <v>0</v>
      </c>
      <c r="K17" s="8" t="s">
        <v>30</v>
      </c>
    </row>
    <row r="18" spans="1:11" x14ac:dyDescent="0.2">
      <c r="A18" s="7" t="s">
        <v>33</v>
      </c>
      <c r="B18" s="15">
        <f>('Current Tariffs'!D18-'Tariffs After DCP168 '!D18)/'Current Tariffs'!D18</f>
        <v>0</v>
      </c>
      <c r="C18" s="15">
        <f>IF('Current Tariffs'!E18=0,0,('Current Tariffs'!E18-'Tariffs After DCP168 '!E18)/'Current Tariffs'!E18)</f>
        <v>0</v>
      </c>
      <c r="D18" s="15">
        <f>IF('Current Tariffs'!F18=0,0,('Current Tariffs'!F18-'Tariffs After DCP168 '!F18)/'Current Tariffs'!F18)</f>
        <v>0</v>
      </c>
      <c r="E18" s="13">
        <f>'Current Tariffs'!D18-'Tariffs After DCP168 '!D18</f>
        <v>0</v>
      </c>
      <c r="F18" s="13">
        <f>'Current Tariffs'!E18-'Tariffs After DCP168 '!E18</f>
        <v>0</v>
      </c>
      <c r="G18" s="13">
        <f>'Current Tariffs'!F18-'Tariffs After DCP168 '!F18</f>
        <v>0</v>
      </c>
      <c r="H18" s="14">
        <f>'Current Tariffs'!G18-'Tariffs After DCP168 '!G18</f>
        <v>0</v>
      </c>
      <c r="I18" s="14">
        <f>'Current Tariffs'!H18-'Tariffs After DCP168 '!H18</f>
        <v>0</v>
      </c>
      <c r="J18" s="13">
        <f>'Current Tariffs'!I18-'Tariffs After DCP168 '!I18</f>
        <v>0</v>
      </c>
      <c r="K18" s="8" t="s">
        <v>30</v>
      </c>
    </row>
    <row r="19" spans="1:11" x14ac:dyDescent="0.2">
      <c r="A19" s="7" t="s">
        <v>34</v>
      </c>
      <c r="B19" s="15">
        <f>('Current Tariffs'!D19-'Tariffs After DCP168 '!D19)/'Current Tariffs'!D19</f>
        <v>0</v>
      </c>
      <c r="C19" s="15">
        <f>IF('Current Tariffs'!E19=0,0,('Current Tariffs'!E19-'Tariffs After DCP168 '!E19)/'Current Tariffs'!E19)</f>
        <v>0</v>
      </c>
      <c r="D19" s="15">
        <f>IF('Current Tariffs'!F19=0,0,('Current Tariffs'!F19-'Tariffs After DCP168 '!F19)/'Current Tariffs'!F19)</f>
        <v>0</v>
      </c>
      <c r="E19" s="13">
        <f>'Current Tariffs'!D19-'Tariffs After DCP168 '!D19</f>
        <v>0</v>
      </c>
      <c r="F19" s="13">
        <f>'Current Tariffs'!E19-'Tariffs After DCP168 '!E19</f>
        <v>0</v>
      </c>
      <c r="G19" s="13">
        <f>'Current Tariffs'!F19-'Tariffs After DCP168 '!F19</f>
        <v>0</v>
      </c>
      <c r="H19" s="14">
        <f>'Current Tariffs'!G19-'Tariffs After DCP168 '!G19</f>
        <v>0</v>
      </c>
      <c r="I19" s="14">
        <f>'Current Tariffs'!H19-'Tariffs After DCP168 '!H19</f>
        <v>0</v>
      </c>
      <c r="J19" s="13">
        <f>'Current Tariffs'!I19-'Tariffs After DCP168 '!I19</f>
        <v>0</v>
      </c>
      <c r="K19" s="8" t="s">
        <v>30</v>
      </c>
    </row>
    <row r="20" spans="1:11" x14ac:dyDescent="0.2">
      <c r="A20" s="7" t="s">
        <v>35</v>
      </c>
      <c r="B20" s="15">
        <f>('Current Tariffs'!D20-'Tariffs After DCP168 '!D20)/'Current Tariffs'!D20</f>
        <v>0</v>
      </c>
      <c r="C20" s="15">
        <f>IF('Current Tariffs'!E20=0,0,('Current Tariffs'!E20-'Tariffs After DCP168 '!E20)/'Current Tariffs'!E20)</f>
        <v>0</v>
      </c>
      <c r="D20" s="15">
        <f>IF('Current Tariffs'!F20=0,0,('Current Tariffs'!F20-'Tariffs After DCP168 '!F20)/'Current Tariffs'!F20)</f>
        <v>0</v>
      </c>
      <c r="E20" s="13">
        <f>'Current Tariffs'!D20-'Tariffs After DCP168 '!D20</f>
        <v>0</v>
      </c>
      <c r="F20" s="13">
        <f>'Current Tariffs'!E20-'Tariffs After DCP168 '!E20</f>
        <v>0</v>
      </c>
      <c r="G20" s="13">
        <f>'Current Tariffs'!F20-'Tariffs After DCP168 '!F20</f>
        <v>0</v>
      </c>
      <c r="H20" s="14">
        <f>'Current Tariffs'!G20-'Tariffs After DCP168 '!G20</f>
        <v>0</v>
      </c>
      <c r="I20" s="14">
        <f>'Current Tariffs'!H20-'Tariffs After DCP168 '!H20</f>
        <v>0</v>
      </c>
      <c r="J20" s="13">
        <f>'Current Tariffs'!I20-'Tariffs After DCP168 '!I20</f>
        <v>0</v>
      </c>
      <c r="K20" s="8" t="s">
        <v>30</v>
      </c>
    </row>
    <row r="21" spans="1:11" x14ac:dyDescent="0.2">
      <c r="A21" s="7" t="s">
        <v>36</v>
      </c>
      <c r="B21" s="15">
        <f>('Current Tariffs'!D21-'Tariffs After DCP168 '!D21)/'Current Tariffs'!D21</f>
        <v>0</v>
      </c>
      <c r="C21" s="15">
        <f>IF('Current Tariffs'!E21=0,0,('Current Tariffs'!E21-'Tariffs After DCP168 '!E21)/'Current Tariffs'!E21)</f>
        <v>0</v>
      </c>
      <c r="D21" s="15">
        <f>IF('Current Tariffs'!F21=0,0,('Current Tariffs'!F21-'Tariffs After DCP168 '!F21)/'Current Tariffs'!F21)</f>
        <v>0</v>
      </c>
      <c r="E21" s="13">
        <f>'Current Tariffs'!D21-'Tariffs After DCP168 '!D21</f>
        <v>0</v>
      </c>
      <c r="F21" s="13">
        <f>'Current Tariffs'!E21-'Tariffs After DCP168 '!E21</f>
        <v>0</v>
      </c>
      <c r="G21" s="13">
        <f>'Current Tariffs'!F21-'Tariffs After DCP168 '!F21</f>
        <v>0</v>
      </c>
      <c r="H21" s="14">
        <f>'Current Tariffs'!G21-'Tariffs After DCP168 '!G21</f>
        <v>0</v>
      </c>
      <c r="I21" s="14">
        <f>'Current Tariffs'!H21-'Tariffs After DCP168 '!H21</f>
        <v>0</v>
      </c>
      <c r="J21" s="13">
        <f>'Current Tariffs'!I21-'Tariffs After DCP168 '!I21</f>
        <v>0</v>
      </c>
      <c r="K21" s="8" t="s">
        <v>30</v>
      </c>
    </row>
    <row r="22" spans="1:11" x14ac:dyDescent="0.2">
      <c r="A22" s="7" t="s">
        <v>37</v>
      </c>
      <c r="B22" s="15">
        <f>('Current Tariffs'!D22-'Tariffs After DCP168 '!D22)/'Current Tariffs'!D22</f>
        <v>0</v>
      </c>
      <c r="C22" s="15">
        <f>IF('Current Tariffs'!E22=0,0,('Current Tariffs'!E22-'Tariffs After DCP168 '!E22)/'Current Tariffs'!E22)</f>
        <v>0</v>
      </c>
      <c r="D22" s="15">
        <f>IF('Current Tariffs'!F22=0,0,('Current Tariffs'!F22-'Tariffs After DCP168 '!F22)/'Current Tariffs'!F22)</f>
        <v>0</v>
      </c>
      <c r="E22" s="13">
        <f>'Current Tariffs'!D22-'Tariffs After DCP168 '!D22</f>
        <v>0</v>
      </c>
      <c r="F22" s="13">
        <f>'Current Tariffs'!E22-'Tariffs After DCP168 '!E22</f>
        <v>0</v>
      </c>
      <c r="G22" s="13">
        <f>'Current Tariffs'!F22-'Tariffs After DCP168 '!F22</f>
        <v>0</v>
      </c>
      <c r="H22" s="14">
        <f>'Current Tariffs'!G22-'Tariffs After DCP168 '!G22</f>
        <v>0</v>
      </c>
      <c r="I22" s="14">
        <f>'Current Tariffs'!H22-'Tariffs After DCP168 '!H22</f>
        <v>0</v>
      </c>
      <c r="J22" s="13">
        <f>'Current Tariffs'!I22-'Tariffs After DCP168 '!I22</f>
        <v>0</v>
      </c>
      <c r="K22" s="8" t="s">
        <v>30</v>
      </c>
    </row>
    <row r="23" spans="1:11" x14ac:dyDescent="0.2">
      <c r="A23" s="7" t="s">
        <v>38</v>
      </c>
      <c r="B23" s="15">
        <f>('Current Tariffs'!D23-'Tariffs After DCP168 '!D23)/'Current Tariffs'!D23</f>
        <v>0</v>
      </c>
      <c r="C23" s="15">
        <f>IF('Current Tariffs'!E23=0,0,('Current Tariffs'!E23-'Tariffs After DCP168 '!E23)/'Current Tariffs'!E23)</f>
        <v>0</v>
      </c>
      <c r="D23" s="15">
        <f>IF('Current Tariffs'!F23=0,0,('Current Tariffs'!F23-'Tariffs After DCP168 '!F23)/'Current Tariffs'!F23)</f>
        <v>0</v>
      </c>
      <c r="E23" s="13">
        <f>'Current Tariffs'!D23-'Tariffs After DCP168 '!D23</f>
        <v>0</v>
      </c>
      <c r="F23" s="13">
        <f>'Current Tariffs'!E23-'Tariffs After DCP168 '!E23</f>
        <v>0</v>
      </c>
      <c r="G23" s="13">
        <f>'Current Tariffs'!F23-'Tariffs After DCP168 '!F23</f>
        <v>0</v>
      </c>
      <c r="H23" s="14">
        <f>'Current Tariffs'!G23-'Tariffs After DCP168 '!G23</f>
        <v>0</v>
      </c>
      <c r="I23" s="14">
        <f>'Current Tariffs'!H23-'Tariffs After DCP168 '!H23</f>
        <v>0</v>
      </c>
      <c r="J23" s="13">
        <f>'Current Tariffs'!I23-'Tariffs After DCP168 '!I23</f>
        <v>0</v>
      </c>
      <c r="K23" s="8" t="s">
        <v>30</v>
      </c>
    </row>
    <row r="24" spans="1:11" x14ac:dyDescent="0.2">
      <c r="A24" s="7" t="s">
        <v>39</v>
      </c>
      <c r="B24" s="15">
        <f>('Current Tariffs'!D24-'Tariffs After DCP168 '!D24)/'Current Tariffs'!D24</f>
        <v>0</v>
      </c>
      <c r="C24" s="15">
        <f>IF('Current Tariffs'!E24=0,0,('Current Tariffs'!E24-'Tariffs After DCP168 '!E24)/'Current Tariffs'!E24)</f>
        <v>0</v>
      </c>
      <c r="D24" s="15">
        <f>IF('Current Tariffs'!F24=0,0,('Current Tariffs'!F24-'Tariffs After DCP168 '!F24)/'Current Tariffs'!F24)</f>
        <v>0</v>
      </c>
      <c r="E24" s="13">
        <f>'Current Tariffs'!D24-'Tariffs After DCP168 '!D24</f>
        <v>0</v>
      </c>
      <c r="F24" s="13">
        <f>'Current Tariffs'!E24-'Tariffs After DCP168 '!E24</f>
        <v>0</v>
      </c>
      <c r="G24" s="13">
        <f>'Current Tariffs'!F24-'Tariffs After DCP168 '!F24</f>
        <v>0</v>
      </c>
      <c r="H24" s="14">
        <f>'Current Tariffs'!G24-'Tariffs After DCP168 '!G24</f>
        <v>0</v>
      </c>
      <c r="I24" s="14">
        <f>'Current Tariffs'!H24-'Tariffs After DCP168 '!H24</f>
        <v>0</v>
      </c>
      <c r="J24" s="13">
        <f>'Current Tariffs'!I24-'Tariffs After DCP168 '!I24</f>
        <v>0</v>
      </c>
      <c r="K24" s="8" t="s">
        <v>30</v>
      </c>
    </row>
    <row r="25" spans="1:11" x14ac:dyDescent="0.2">
      <c r="A25" s="7" t="s">
        <v>40</v>
      </c>
      <c r="B25" s="15">
        <f>('Current Tariffs'!D25-'Tariffs After DCP168 '!D25)/'Current Tariffs'!D25</f>
        <v>0</v>
      </c>
      <c r="C25" s="15">
        <f>IF('Current Tariffs'!E25=0,0,('Current Tariffs'!E25-'Tariffs After DCP168 '!E25)/'Current Tariffs'!E25)</f>
        <v>0</v>
      </c>
      <c r="D25" s="15">
        <f>IF('Current Tariffs'!F25=0,0,('Current Tariffs'!F25-'Tariffs After DCP168 '!F25)/'Current Tariffs'!F25)</f>
        <v>0</v>
      </c>
      <c r="E25" s="13">
        <f>'Current Tariffs'!D25-'Tariffs After DCP168 '!D25</f>
        <v>0</v>
      </c>
      <c r="F25" s="13">
        <f>'Current Tariffs'!E25-'Tariffs After DCP168 '!E25</f>
        <v>0</v>
      </c>
      <c r="G25" s="13">
        <f>'Current Tariffs'!F25-'Tariffs After DCP168 '!F25</f>
        <v>0</v>
      </c>
      <c r="H25" s="14">
        <f>'Current Tariffs'!G25-'Tariffs After DCP168 '!G25</f>
        <v>0</v>
      </c>
      <c r="I25" s="14">
        <f>'Current Tariffs'!H25-'Tariffs After DCP168 '!H25</f>
        <v>0</v>
      </c>
      <c r="J25" s="13">
        <f>'Current Tariffs'!I25-'Tariffs After DCP168 '!I25</f>
        <v>0</v>
      </c>
      <c r="K25" s="8" t="s">
        <v>30</v>
      </c>
    </row>
    <row r="26" spans="1:11" x14ac:dyDescent="0.2">
      <c r="A26" s="7" t="s">
        <v>41</v>
      </c>
      <c r="B26" s="15">
        <f>('Current Tariffs'!D26-'Tariffs After DCP168 '!D26)/'Current Tariffs'!D26</f>
        <v>0</v>
      </c>
      <c r="C26" s="15">
        <f>IF('Current Tariffs'!E26=0,0,('Current Tariffs'!E26-'Tariffs After DCP168 '!E26)/'Current Tariffs'!E26)</f>
        <v>0</v>
      </c>
      <c r="D26" s="15">
        <f>IF('Current Tariffs'!F26=0,0,('Current Tariffs'!F26-'Tariffs After DCP168 '!F26)/'Current Tariffs'!F26)</f>
        <v>0</v>
      </c>
      <c r="E26" s="13">
        <f>'Current Tariffs'!D26-'Tariffs After DCP168 '!D26</f>
        <v>0</v>
      </c>
      <c r="F26" s="13">
        <f>'Current Tariffs'!E26-'Tariffs After DCP168 '!E26</f>
        <v>0</v>
      </c>
      <c r="G26" s="13">
        <f>'Current Tariffs'!F26-'Tariffs After DCP168 '!F26</f>
        <v>0</v>
      </c>
      <c r="H26" s="14">
        <f>'Current Tariffs'!G26-'Tariffs After DCP168 '!G26</f>
        <v>0</v>
      </c>
      <c r="I26" s="14">
        <f>'Current Tariffs'!H26-'Tariffs After DCP168 '!H26</f>
        <v>0</v>
      </c>
      <c r="J26" s="13">
        <f>'Current Tariffs'!I26-'Tariffs After DCP168 '!I26</f>
        <v>0</v>
      </c>
      <c r="K26" s="8" t="s">
        <v>30</v>
      </c>
    </row>
    <row r="27" spans="1:11" x14ac:dyDescent="0.2">
      <c r="A27" s="7" t="s">
        <v>42</v>
      </c>
      <c r="B27" s="15">
        <f>('Current Tariffs'!D27-'Tariffs After DCP168 '!D27)/'Current Tariffs'!D27</f>
        <v>0</v>
      </c>
      <c r="C27" s="15">
        <f>IF('Current Tariffs'!E27=0,0,('Current Tariffs'!E27-'Tariffs After DCP168 '!E27)/'Current Tariffs'!E27)</f>
        <v>0</v>
      </c>
      <c r="D27" s="15">
        <f>IF('Current Tariffs'!F27=0,0,('Current Tariffs'!F27-'Tariffs After DCP168 '!F27)/'Current Tariffs'!F27)</f>
        <v>0</v>
      </c>
      <c r="E27" s="13">
        <f>'Current Tariffs'!D27-'Tariffs After DCP168 '!D27</f>
        <v>0</v>
      </c>
      <c r="F27" s="13">
        <f>'Current Tariffs'!E27-'Tariffs After DCP168 '!E27</f>
        <v>0</v>
      </c>
      <c r="G27" s="13">
        <f>'Current Tariffs'!F27-'Tariffs After DCP168 '!F27</f>
        <v>0</v>
      </c>
      <c r="H27" s="14">
        <f>'Current Tariffs'!G27-'Tariffs After DCP168 '!G27</f>
        <v>0</v>
      </c>
      <c r="I27" s="14">
        <f>'Current Tariffs'!H27-'Tariffs After DCP168 '!H27</f>
        <v>0</v>
      </c>
      <c r="J27" s="13">
        <f>'Current Tariffs'!I27-'Tariffs After DCP168 '!I27</f>
        <v>0</v>
      </c>
      <c r="K27" s="8" t="s">
        <v>30</v>
      </c>
    </row>
    <row r="28" spans="1:11" x14ac:dyDescent="0.2">
      <c r="A28" s="7" t="s">
        <v>43</v>
      </c>
      <c r="B28" s="15">
        <f>('Current Tariffs'!D28-'Tariffs After DCP168 '!D28)/'Current Tariffs'!D28</f>
        <v>0</v>
      </c>
      <c r="C28" s="15">
        <f>IF('Current Tariffs'!E28=0,0,('Current Tariffs'!E28-'Tariffs After DCP168 '!E28)/'Current Tariffs'!E28)</f>
        <v>0</v>
      </c>
      <c r="D28" s="15">
        <f>IF('Current Tariffs'!F28=0,0,('Current Tariffs'!F28-'Tariffs After DCP168 '!F28)/'Current Tariffs'!F28)</f>
        <v>0</v>
      </c>
      <c r="E28" s="13">
        <f>'Current Tariffs'!D28-'Tariffs After DCP168 '!D28</f>
        <v>0</v>
      </c>
      <c r="F28" s="13">
        <f>'Current Tariffs'!E28-'Tariffs After DCP168 '!E28</f>
        <v>0</v>
      </c>
      <c r="G28" s="13">
        <f>'Current Tariffs'!F28-'Tariffs After DCP168 '!F28</f>
        <v>0</v>
      </c>
      <c r="H28" s="14">
        <f>'Current Tariffs'!G28-'Tariffs After DCP168 '!G28</f>
        <v>0</v>
      </c>
      <c r="I28" s="14">
        <f>'Current Tariffs'!H28-'Tariffs After DCP168 '!H28</f>
        <v>0</v>
      </c>
      <c r="J28" s="13">
        <f>'Current Tariffs'!I28-'Tariffs After DCP168 '!I28</f>
        <v>0</v>
      </c>
      <c r="K28" s="8" t="s">
        <v>30</v>
      </c>
    </row>
    <row r="29" spans="1:11" x14ac:dyDescent="0.2">
      <c r="A29" s="7" t="s">
        <v>44</v>
      </c>
      <c r="B29" s="15">
        <f>('Current Tariffs'!D29-'Tariffs After DCP168 '!D29)/'Current Tariffs'!D29</f>
        <v>0</v>
      </c>
      <c r="C29" s="15">
        <f>IF('Current Tariffs'!E29=0,0,('Current Tariffs'!E29-'Tariffs After DCP168 '!E29)/'Current Tariffs'!E29)</f>
        <v>0</v>
      </c>
      <c r="D29" s="15">
        <f>IF('Current Tariffs'!F29=0,0,('Current Tariffs'!F29-'Tariffs After DCP168 '!F29)/'Current Tariffs'!F29)</f>
        <v>0</v>
      </c>
      <c r="E29" s="13">
        <f>'Current Tariffs'!D29-'Tariffs After DCP168 '!D29</f>
        <v>0</v>
      </c>
      <c r="F29" s="13">
        <f>'Current Tariffs'!E29-'Tariffs After DCP168 '!E29</f>
        <v>0</v>
      </c>
      <c r="G29" s="13">
        <f>'Current Tariffs'!F29-'Tariffs After DCP168 '!F29</f>
        <v>0</v>
      </c>
      <c r="H29" s="14">
        <f>'Current Tariffs'!G29-'Tariffs After DCP168 '!G29</f>
        <v>0</v>
      </c>
      <c r="I29" s="14">
        <f>'Current Tariffs'!H29-'Tariffs After DCP168 '!H29</f>
        <v>0</v>
      </c>
      <c r="J29" s="13">
        <f>'Current Tariffs'!I29-'Tariffs After DCP168 '!I29</f>
        <v>0</v>
      </c>
      <c r="K29" s="8" t="s">
        <v>30</v>
      </c>
    </row>
    <row r="30" spans="1:11" x14ac:dyDescent="0.2">
      <c r="A30" s="7" t="s">
        <v>45</v>
      </c>
      <c r="B30" s="15">
        <f>('Current Tariffs'!D30-'Tariffs After DCP168 '!D30)/'Current Tariffs'!D30</f>
        <v>0</v>
      </c>
      <c r="C30" s="15">
        <f>IF('Current Tariffs'!E30=0,0,('Current Tariffs'!E30-'Tariffs After DCP168 '!E30)/'Current Tariffs'!E30)</f>
        <v>0</v>
      </c>
      <c r="D30" s="15">
        <f>IF('Current Tariffs'!F30=0,0,('Current Tariffs'!F30-'Tariffs After DCP168 '!F30)/'Current Tariffs'!F30)</f>
        <v>0</v>
      </c>
      <c r="E30" s="13">
        <f>'Current Tariffs'!D30-'Tariffs After DCP168 '!D30</f>
        <v>0</v>
      </c>
      <c r="F30" s="13">
        <f>'Current Tariffs'!E30-'Tariffs After DCP168 '!E30</f>
        <v>0</v>
      </c>
      <c r="G30" s="13">
        <f>'Current Tariffs'!F30-'Tariffs After DCP168 '!F30</f>
        <v>0</v>
      </c>
      <c r="H30" s="14">
        <f>'Current Tariffs'!G30-'Tariffs After DCP168 '!G30</f>
        <v>0</v>
      </c>
      <c r="I30" s="14">
        <f>'Current Tariffs'!H30-'Tariffs After DCP168 '!H30</f>
        <v>0</v>
      </c>
      <c r="J30" s="13">
        <f>'Current Tariffs'!I30-'Tariffs After DCP168 '!I30</f>
        <v>0</v>
      </c>
      <c r="K30" s="8" t="s">
        <v>30</v>
      </c>
    </row>
    <row r="31" spans="1:11" x14ac:dyDescent="0.2">
      <c r="A31" s="7" t="s">
        <v>46</v>
      </c>
      <c r="B31" s="15">
        <f>('Current Tariffs'!D31-'Tariffs After DCP168 '!D31)/'Current Tariffs'!D31</f>
        <v>0</v>
      </c>
      <c r="C31" s="15">
        <f>IF('Current Tariffs'!E31=0,0,('Current Tariffs'!E31-'Tariffs After DCP168 '!E31)/'Current Tariffs'!E31)</f>
        <v>0</v>
      </c>
      <c r="D31" s="15">
        <f>IF('Current Tariffs'!F31=0,0,('Current Tariffs'!F31-'Tariffs After DCP168 '!F31)/'Current Tariffs'!F31)</f>
        <v>0</v>
      </c>
      <c r="E31" s="13">
        <f>'Current Tariffs'!D31-'Tariffs After DCP168 '!D31</f>
        <v>0</v>
      </c>
      <c r="F31" s="13">
        <f>'Current Tariffs'!E31-'Tariffs After DCP168 '!E31</f>
        <v>0</v>
      </c>
      <c r="G31" s="13">
        <f>'Current Tariffs'!F31-'Tariffs After DCP168 '!F31</f>
        <v>0</v>
      </c>
      <c r="H31" s="14">
        <f>'Current Tariffs'!G31-'Tariffs After DCP168 '!G31</f>
        <v>0</v>
      </c>
      <c r="I31" s="14">
        <f>'Current Tariffs'!H31-'Tariffs After DCP168 '!H31</f>
        <v>0</v>
      </c>
      <c r="J31" s="13">
        <f>'Current Tariffs'!I31-'Tariffs After DCP168 '!I31</f>
        <v>0</v>
      </c>
      <c r="K31" s="8" t="s">
        <v>30</v>
      </c>
    </row>
    <row r="32" spans="1:11" x14ac:dyDescent="0.2">
      <c r="A32" s="7" t="s">
        <v>47</v>
      </c>
      <c r="B32" s="15">
        <f>('Current Tariffs'!D32-'Tariffs After DCP168 '!D32)/'Current Tariffs'!D32</f>
        <v>0</v>
      </c>
      <c r="C32" s="15">
        <f>IF('Current Tariffs'!E32=0,0,('Current Tariffs'!E32-'Tariffs After DCP168 '!E32)/'Current Tariffs'!E32)</f>
        <v>0</v>
      </c>
      <c r="D32" s="15">
        <f>IF('Current Tariffs'!F32=0,0,('Current Tariffs'!F32-'Tariffs After DCP168 '!F32)/'Current Tariffs'!F32)</f>
        <v>1.0427528675703867E-3</v>
      </c>
      <c r="E32" s="13">
        <f>'Current Tariffs'!D32-'Tariffs After DCP168 '!D32</f>
        <v>0</v>
      </c>
      <c r="F32" s="13">
        <f>'Current Tariffs'!E32-'Tariffs After DCP168 '!E32</f>
        <v>0</v>
      </c>
      <c r="G32" s="13">
        <f>'Current Tariffs'!F32-'Tariffs After DCP168 '!F32</f>
        <v>1.0000000000000009E-3</v>
      </c>
      <c r="H32" s="14">
        <f>'Current Tariffs'!G32-'Tariffs After DCP168 '!G32</f>
        <v>0</v>
      </c>
      <c r="I32" s="14">
        <f>'Current Tariffs'!H32-'Tariffs After DCP168 '!H32</f>
        <v>0</v>
      </c>
      <c r="J32" s="13">
        <f>'Current Tariffs'!I32-'Tariffs After DCP168 '!I32</f>
        <v>0</v>
      </c>
      <c r="K32" s="8" t="s">
        <v>30</v>
      </c>
    </row>
    <row r="33" spans="1:11" x14ac:dyDescent="0.2">
      <c r="A33" s="7" t="s">
        <v>48</v>
      </c>
      <c r="B33" s="15">
        <f>('Current Tariffs'!D33-'Tariffs After DCP168 '!D33)/'Current Tariffs'!D33</f>
        <v>0</v>
      </c>
      <c r="C33" s="15">
        <f>IF('Current Tariffs'!E33=0,0,('Current Tariffs'!E33-'Tariffs After DCP168 '!E33)/'Current Tariffs'!E33)</f>
        <v>0</v>
      </c>
      <c r="D33" s="15">
        <f>IF('Current Tariffs'!F33=0,0,('Current Tariffs'!F33-'Tariffs After DCP168 '!F33)/'Current Tariffs'!F33)</f>
        <v>0</v>
      </c>
      <c r="E33" s="13">
        <f>'Current Tariffs'!D33-'Tariffs After DCP168 '!D33</f>
        <v>0</v>
      </c>
      <c r="F33" s="13">
        <f>'Current Tariffs'!E33-'Tariffs After DCP168 '!E33</f>
        <v>0</v>
      </c>
      <c r="G33" s="13">
        <f>'Current Tariffs'!F33-'Tariffs After DCP168 '!F33</f>
        <v>0</v>
      </c>
      <c r="H33" s="14">
        <f>'Current Tariffs'!G33-'Tariffs After DCP168 '!G33</f>
        <v>0</v>
      </c>
      <c r="I33" s="14">
        <f>'Current Tariffs'!H33-'Tariffs After DCP168 '!H33</f>
        <v>0</v>
      </c>
      <c r="J33" s="13">
        <f>'Current Tariffs'!I33-'Tariffs After DCP168 '!I33</f>
        <v>0</v>
      </c>
      <c r="K33" s="8" t="s">
        <v>30</v>
      </c>
    </row>
    <row r="34" spans="1:11" x14ac:dyDescent="0.2">
      <c r="A34" s="7" t="s">
        <v>49</v>
      </c>
      <c r="B34" s="15">
        <f>('Current Tariffs'!D34-'Tariffs After DCP168 '!D34)/'Current Tariffs'!D34</f>
        <v>0</v>
      </c>
      <c r="C34" s="15">
        <f>IF('Current Tariffs'!E34=0,0,('Current Tariffs'!E34-'Tariffs After DCP168 '!E34)/'Current Tariffs'!E34)</f>
        <v>0</v>
      </c>
      <c r="D34" s="15">
        <f>IF('Current Tariffs'!F34=0,0,('Current Tariffs'!F34-'Tariffs After DCP168 '!F34)/'Current Tariffs'!F34)</f>
        <v>0</v>
      </c>
      <c r="E34" s="13">
        <f>'Current Tariffs'!D34-'Tariffs After DCP168 '!D34</f>
        <v>0</v>
      </c>
      <c r="F34" s="13">
        <f>'Current Tariffs'!E34-'Tariffs After DCP168 '!E34</f>
        <v>0</v>
      </c>
      <c r="G34" s="13">
        <f>'Current Tariffs'!F34-'Tariffs After DCP168 '!F34</f>
        <v>0</v>
      </c>
      <c r="H34" s="14">
        <f>'Current Tariffs'!G34-'Tariffs After DCP168 '!G34</f>
        <v>0</v>
      </c>
      <c r="I34" s="14">
        <f>'Current Tariffs'!H34-'Tariffs After DCP168 '!H34</f>
        <v>0</v>
      </c>
      <c r="J34" s="13">
        <f>'Current Tariffs'!I34-'Tariffs After DCP168 '!I34</f>
        <v>0</v>
      </c>
      <c r="K34" s="8" t="s">
        <v>30</v>
      </c>
    </row>
    <row r="35" spans="1:11" x14ac:dyDescent="0.2">
      <c r="A35" s="7" t="s">
        <v>50</v>
      </c>
      <c r="B35" s="15">
        <f>('Current Tariffs'!D35-'Tariffs After DCP168 '!D35)/'Current Tariffs'!D35</f>
        <v>0</v>
      </c>
      <c r="C35" s="15">
        <f>IF('Current Tariffs'!E35=0,0,('Current Tariffs'!E35-'Tariffs After DCP168 '!E35)/'Current Tariffs'!E35)</f>
        <v>0</v>
      </c>
      <c r="D35" s="15">
        <f>IF('Current Tariffs'!F35=0,0,('Current Tariffs'!F35-'Tariffs After DCP168 '!F35)/'Current Tariffs'!F35)</f>
        <v>0</v>
      </c>
      <c r="E35" s="13">
        <f>'Current Tariffs'!D35-'Tariffs After DCP168 '!D35</f>
        <v>0</v>
      </c>
      <c r="F35" s="13">
        <f>'Current Tariffs'!E35-'Tariffs After DCP168 '!E35</f>
        <v>0</v>
      </c>
      <c r="G35" s="13">
        <f>'Current Tariffs'!F35-'Tariffs After DCP168 '!F35</f>
        <v>0</v>
      </c>
      <c r="H35" s="14">
        <f>'Current Tariffs'!G35-'Tariffs After DCP168 '!G35</f>
        <v>0</v>
      </c>
      <c r="I35" s="14">
        <f>'Current Tariffs'!H35-'Tariffs After DCP168 '!H35</f>
        <v>0</v>
      </c>
      <c r="J35" s="13">
        <f>'Current Tariffs'!I35-'Tariffs After DCP168 '!I35</f>
        <v>0</v>
      </c>
      <c r="K35" s="8" t="s">
        <v>30</v>
      </c>
    </row>
    <row r="36" spans="1:11" x14ac:dyDescent="0.2">
      <c r="A36" s="7" t="s">
        <v>51</v>
      </c>
      <c r="B36" s="15">
        <f>('Current Tariffs'!D36-'Tariffs After DCP168 '!D36)/'Current Tariffs'!D36</f>
        <v>0</v>
      </c>
      <c r="C36" s="15">
        <f>IF('Current Tariffs'!E36=0,0,('Current Tariffs'!E36-'Tariffs After DCP168 '!E36)/'Current Tariffs'!E36)</f>
        <v>0</v>
      </c>
      <c r="D36" s="15">
        <f>IF('Current Tariffs'!F36=0,0,('Current Tariffs'!F36-'Tariffs After DCP168 '!F36)/'Current Tariffs'!F36)</f>
        <v>0</v>
      </c>
      <c r="E36" s="13">
        <f>'Current Tariffs'!D36-'Tariffs After DCP168 '!D36</f>
        <v>0</v>
      </c>
      <c r="F36" s="13">
        <f>'Current Tariffs'!E36-'Tariffs After DCP168 '!E36</f>
        <v>0</v>
      </c>
      <c r="G36" s="13">
        <f>'Current Tariffs'!F36-'Tariffs After DCP168 '!F36</f>
        <v>0</v>
      </c>
      <c r="H36" s="14">
        <f>'Current Tariffs'!G36-'Tariffs After DCP168 '!G36</f>
        <v>0</v>
      </c>
      <c r="I36" s="14">
        <f>'Current Tariffs'!H36-'Tariffs After DCP168 '!H36</f>
        <v>0</v>
      </c>
      <c r="J36" s="13">
        <f>'Current Tariffs'!I36-'Tariffs After DCP168 '!I36</f>
        <v>0</v>
      </c>
      <c r="K36" s="8" t="s">
        <v>30</v>
      </c>
    </row>
    <row r="37" spans="1:11" x14ac:dyDescent="0.2">
      <c r="A37" s="7" t="s">
        <v>52</v>
      </c>
      <c r="B37" s="15">
        <f>('Current Tariffs'!D37-'Tariffs After DCP168 '!D37)/'Current Tariffs'!D37</f>
        <v>0</v>
      </c>
      <c r="C37" s="15">
        <f>IF('Current Tariffs'!E37=0,0,('Current Tariffs'!E37-'Tariffs After DCP168 '!E37)/'Current Tariffs'!E37)</f>
        <v>0</v>
      </c>
      <c r="D37" s="15">
        <f>IF('Current Tariffs'!F37=0,0,('Current Tariffs'!F37-'Tariffs After DCP168 '!F37)/'Current Tariffs'!F37)</f>
        <v>0</v>
      </c>
      <c r="E37" s="13">
        <f>'Current Tariffs'!D37-'Tariffs After DCP168 '!D37</f>
        <v>0</v>
      </c>
      <c r="F37" s="13">
        <f>'Current Tariffs'!E37-'Tariffs After DCP168 '!E37</f>
        <v>0</v>
      </c>
      <c r="G37" s="13">
        <f>'Current Tariffs'!F37-'Tariffs After DCP168 '!F37</f>
        <v>0</v>
      </c>
      <c r="H37" s="14">
        <f>'Current Tariffs'!G37-'Tariffs After DCP168 '!G37</f>
        <v>0</v>
      </c>
      <c r="I37" s="14">
        <f>'Current Tariffs'!H37-'Tariffs After DCP168 '!H37</f>
        <v>0</v>
      </c>
      <c r="J37" s="13">
        <f>'Current Tariffs'!I37-'Tariffs After DCP168 '!I37</f>
        <v>0</v>
      </c>
      <c r="K37" s="8" t="s">
        <v>30</v>
      </c>
    </row>
    <row r="38" spans="1:11" x14ac:dyDescent="0.2">
      <c r="A38" s="7" t="s">
        <v>53</v>
      </c>
      <c r="B38" s="15">
        <f>('Current Tariffs'!D38-'Tariffs After DCP168 '!D38)/'Current Tariffs'!D38</f>
        <v>0</v>
      </c>
      <c r="C38" s="15">
        <f>IF('Current Tariffs'!E38=0,0,('Current Tariffs'!E38-'Tariffs After DCP168 '!E38)/'Current Tariffs'!E38)</f>
        <v>0</v>
      </c>
      <c r="D38" s="15">
        <f>IF('Current Tariffs'!F38=0,0,('Current Tariffs'!F38-'Tariffs After DCP168 '!F38)/'Current Tariffs'!F38)</f>
        <v>0</v>
      </c>
      <c r="E38" s="13">
        <f>'Current Tariffs'!D38-'Tariffs After DCP168 '!D38</f>
        <v>0</v>
      </c>
      <c r="F38" s="13">
        <f>'Current Tariffs'!E38-'Tariffs After DCP168 '!E38</f>
        <v>0</v>
      </c>
      <c r="G38" s="13">
        <f>'Current Tariffs'!F38-'Tariffs After DCP168 '!F38</f>
        <v>0</v>
      </c>
      <c r="H38" s="14">
        <f>'Current Tariffs'!G38-'Tariffs After DCP168 '!G38</f>
        <v>0</v>
      </c>
      <c r="I38" s="14">
        <f>'Current Tariffs'!H38-'Tariffs After DCP168 '!H38</f>
        <v>0</v>
      </c>
      <c r="J38" s="13">
        <f>'Current Tariffs'!I38-'Tariffs After DCP168 '!I38</f>
        <v>0</v>
      </c>
      <c r="K38" s="8" t="s">
        <v>30</v>
      </c>
    </row>
    <row r="39" spans="1:11" x14ac:dyDescent="0.2">
      <c r="A39" s="7" t="s">
        <v>54</v>
      </c>
      <c r="B39" s="15">
        <f>('Current Tariffs'!D39-'Tariffs After DCP168 '!D39)/'Current Tariffs'!D39</f>
        <v>0</v>
      </c>
      <c r="C39" s="15">
        <f>IF('Current Tariffs'!E39=0,0,('Current Tariffs'!E39-'Tariffs After DCP168 '!E39)/'Current Tariffs'!E39)</f>
        <v>0</v>
      </c>
      <c r="D39" s="15">
        <f>IF('Current Tariffs'!F39=0,0,('Current Tariffs'!F39-'Tariffs After DCP168 '!F39)/'Current Tariffs'!F39)</f>
        <v>0</v>
      </c>
      <c r="E39" s="13">
        <f>'Current Tariffs'!D39-'Tariffs After DCP168 '!D39</f>
        <v>0</v>
      </c>
      <c r="F39" s="13">
        <f>'Current Tariffs'!E39-'Tariffs After DCP168 '!E39</f>
        <v>0</v>
      </c>
      <c r="G39" s="13">
        <f>'Current Tariffs'!F39-'Tariffs After DCP168 '!F39</f>
        <v>0</v>
      </c>
      <c r="H39" s="14">
        <f>'Current Tariffs'!G39-'Tariffs After DCP168 '!G39</f>
        <v>0</v>
      </c>
      <c r="I39" s="14">
        <f>'Current Tariffs'!H39-'Tariffs After DCP168 '!H39</f>
        <v>0</v>
      </c>
      <c r="J39" s="13">
        <f>'Current Tariffs'!I39-'Tariffs After DCP168 '!I39</f>
        <v>0</v>
      </c>
      <c r="K39" s="8" t="s">
        <v>30</v>
      </c>
    </row>
    <row r="40" spans="1:11" x14ac:dyDescent="0.2">
      <c r="A40" s="7" t="s">
        <v>55</v>
      </c>
      <c r="B40" s="15">
        <f>('Current Tariffs'!D40-'Tariffs After DCP168 '!D40)/'Current Tariffs'!D40</f>
        <v>0</v>
      </c>
      <c r="C40" s="15">
        <f>IF('Current Tariffs'!E40=0,0,('Current Tariffs'!E40-'Tariffs After DCP168 '!E40)/'Current Tariffs'!E40)</f>
        <v>0</v>
      </c>
      <c r="D40" s="15">
        <f>IF('Current Tariffs'!F40=0,0,('Current Tariffs'!F40-'Tariffs After DCP168 '!F40)/'Current Tariffs'!F40)</f>
        <v>0</v>
      </c>
      <c r="E40" s="13">
        <f>'Current Tariffs'!D40-'Tariffs After DCP168 '!D40</f>
        <v>0</v>
      </c>
      <c r="F40" s="13">
        <f>'Current Tariffs'!E40-'Tariffs After DCP168 '!E40</f>
        <v>0</v>
      </c>
      <c r="G40" s="13">
        <f>'Current Tariffs'!F40-'Tariffs After DCP168 '!F40</f>
        <v>0</v>
      </c>
      <c r="H40" s="14">
        <f>'Current Tariffs'!G40-'Tariffs After DCP168 '!G40</f>
        <v>0</v>
      </c>
      <c r="I40" s="14">
        <f>'Current Tariffs'!H40-'Tariffs After DCP168 '!H40</f>
        <v>0</v>
      </c>
      <c r="J40" s="13">
        <f>'Current Tariffs'!I40-'Tariffs After DCP168 '!I40</f>
        <v>0</v>
      </c>
      <c r="K40" s="8" t="s">
        <v>30</v>
      </c>
    </row>
    <row r="41" spans="1:11" x14ac:dyDescent="0.2">
      <c r="A41" s="7" t="s">
        <v>56</v>
      </c>
      <c r="B41" s="15">
        <f>('Current Tariffs'!D41-'Tariffs After DCP168 '!D41)/'Current Tariffs'!D41</f>
        <v>0</v>
      </c>
      <c r="C41" s="15">
        <f>IF('Current Tariffs'!E41=0,0,('Current Tariffs'!E41-'Tariffs After DCP168 '!E41)/'Current Tariffs'!E41)</f>
        <v>0</v>
      </c>
      <c r="D41" s="15">
        <f>IF('Current Tariffs'!F41=0,0,('Current Tariffs'!F41-'Tariffs After DCP168 '!F41)/'Current Tariffs'!F41)</f>
        <v>0</v>
      </c>
      <c r="E41" s="13">
        <f>'Current Tariffs'!D41-'Tariffs After DCP168 '!D41</f>
        <v>0</v>
      </c>
      <c r="F41" s="13">
        <f>'Current Tariffs'!E41-'Tariffs After DCP168 '!E41</f>
        <v>0</v>
      </c>
      <c r="G41" s="13">
        <f>'Current Tariffs'!F41-'Tariffs After DCP168 '!F41</f>
        <v>0</v>
      </c>
      <c r="H41" s="14">
        <f>'Current Tariffs'!G41-'Tariffs After DCP168 '!G41</f>
        <v>0</v>
      </c>
      <c r="I41" s="14">
        <f>'Current Tariffs'!H41-'Tariffs After DCP168 '!H41</f>
        <v>0</v>
      </c>
      <c r="J41" s="13">
        <f>'Current Tariffs'!I41-'Tariffs After DCP168 '!I41</f>
        <v>0</v>
      </c>
      <c r="K41" s="8" t="s">
        <v>30</v>
      </c>
    </row>
    <row r="42" spans="1:11" x14ac:dyDescent="0.2">
      <c r="A42" s="7" t="s">
        <v>57</v>
      </c>
      <c r="B42" s="15">
        <f>('Current Tariffs'!D42-'Tariffs After DCP168 '!D42)/'Current Tariffs'!D42</f>
        <v>0</v>
      </c>
      <c r="C42" s="15">
        <f>IF('Current Tariffs'!E42=0,0,('Current Tariffs'!E42-'Tariffs After DCP168 '!E42)/'Current Tariffs'!E42)</f>
        <v>0</v>
      </c>
      <c r="D42" s="15">
        <f>IF('Current Tariffs'!F42=0,0,('Current Tariffs'!F42-'Tariffs After DCP168 '!F42)/'Current Tariffs'!F42)</f>
        <v>0</v>
      </c>
      <c r="E42" s="13">
        <f>'Current Tariffs'!D42-'Tariffs After DCP168 '!D42</f>
        <v>0</v>
      </c>
      <c r="F42" s="13">
        <f>'Current Tariffs'!E42-'Tariffs After DCP168 '!E42</f>
        <v>0</v>
      </c>
      <c r="G42" s="13">
        <f>'Current Tariffs'!F42-'Tariffs After DCP168 '!F42</f>
        <v>0</v>
      </c>
      <c r="H42" s="14">
        <f>'Current Tariffs'!G42-'Tariffs After DCP168 '!G42</f>
        <v>0</v>
      </c>
      <c r="I42" s="14">
        <f>'Current Tariffs'!H42-'Tariffs After DCP168 '!H42</f>
        <v>0</v>
      </c>
      <c r="J42" s="13">
        <f>'Current Tariffs'!I42-'Tariffs After DCP168 '!I42</f>
        <v>0</v>
      </c>
      <c r="K42" s="8" t="s">
        <v>30</v>
      </c>
    </row>
    <row r="43" spans="1:11" x14ac:dyDescent="0.2">
      <c r="A43" s="7" t="s">
        <v>58</v>
      </c>
      <c r="B43" s="15">
        <f>('Current Tariffs'!D43-'Tariffs After DCP168 '!D43)/'Current Tariffs'!D43</f>
        <v>0</v>
      </c>
      <c r="C43" s="15">
        <f>IF('Current Tariffs'!E43=0,0,('Current Tariffs'!E43-'Tariffs After DCP168 '!E43)/'Current Tariffs'!E43)</f>
        <v>0</v>
      </c>
      <c r="D43" s="15">
        <f>IF('Current Tariffs'!F43=0,0,('Current Tariffs'!F43-'Tariffs After DCP168 '!F43)/'Current Tariffs'!F43)</f>
        <v>0</v>
      </c>
      <c r="E43" s="13">
        <f>'Current Tariffs'!D43-'Tariffs After DCP168 '!D43</f>
        <v>0</v>
      </c>
      <c r="F43" s="13">
        <f>'Current Tariffs'!E43-'Tariffs After DCP168 '!E43</f>
        <v>0</v>
      </c>
      <c r="G43" s="13">
        <f>'Current Tariffs'!F43-'Tariffs After DCP168 '!F43</f>
        <v>0</v>
      </c>
      <c r="H43" s="14">
        <f>'Current Tariffs'!G43-'Tariffs After DCP168 '!G43</f>
        <v>0</v>
      </c>
      <c r="I43" s="14">
        <f>'Current Tariffs'!H43-'Tariffs After DCP168 '!H43</f>
        <v>0</v>
      </c>
      <c r="J43" s="13">
        <f>'Current Tariffs'!I43-'Tariffs After DCP168 '!I43</f>
        <v>0</v>
      </c>
      <c r="K43" s="8" t="s">
        <v>30</v>
      </c>
    </row>
    <row r="44" spans="1:11" x14ac:dyDescent="0.2">
      <c r="A44" s="7" t="s">
        <v>59</v>
      </c>
      <c r="B44" s="15">
        <f>('Current Tariffs'!D44-'Tariffs After DCP168 '!D44)/'Current Tariffs'!D44</f>
        <v>0</v>
      </c>
      <c r="C44" s="15">
        <f>IF('Current Tariffs'!E44=0,0,('Current Tariffs'!E44-'Tariffs After DCP168 '!E44)/'Current Tariffs'!E44)</f>
        <v>0</v>
      </c>
      <c r="D44" s="15">
        <f>IF('Current Tariffs'!F44=0,0,('Current Tariffs'!F44-'Tariffs After DCP168 '!F44)/'Current Tariffs'!F44)</f>
        <v>0</v>
      </c>
      <c r="E44" s="13">
        <f>'Current Tariffs'!D44-'Tariffs After DCP168 '!D44</f>
        <v>0</v>
      </c>
      <c r="F44" s="13">
        <f>'Current Tariffs'!E44-'Tariffs After DCP168 '!E44</f>
        <v>0</v>
      </c>
      <c r="G44" s="13">
        <f>'Current Tariffs'!F44-'Tariffs After DCP168 '!F44</f>
        <v>0</v>
      </c>
      <c r="H44" s="14">
        <f>'Current Tariffs'!G44-'Tariffs After DCP168 '!G44</f>
        <v>0</v>
      </c>
      <c r="I44" s="14">
        <f>'Current Tariffs'!H44-'Tariffs After DCP168 '!H44</f>
        <v>0</v>
      </c>
      <c r="J44" s="13">
        <f>'Current Tariffs'!I44-'Tariffs After DCP168 '!I44</f>
        <v>0</v>
      </c>
      <c r="K44" s="8" t="s">
        <v>30</v>
      </c>
    </row>
    <row r="45" spans="1:11" x14ac:dyDescent="0.2">
      <c r="A45" s="7" t="s">
        <v>60</v>
      </c>
      <c r="B45" s="15">
        <f>('Current Tariffs'!D45-'Tariffs After DCP168 '!D45)/'Current Tariffs'!D45</f>
        <v>0</v>
      </c>
      <c r="C45" s="15">
        <f>IF('Current Tariffs'!E45=0,0,('Current Tariffs'!E45-'Tariffs After DCP168 '!E45)/'Current Tariffs'!E45)</f>
        <v>0</v>
      </c>
      <c r="D45" s="15">
        <f>IF('Current Tariffs'!F45=0,0,('Current Tariffs'!F45-'Tariffs After DCP168 '!F45)/'Current Tariffs'!F45)</f>
        <v>0</v>
      </c>
      <c r="E45" s="13">
        <f>'Current Tariffs'!D45-'Tariffs After DCP168 '!D45</f>
        <v>0</v>
      </c>
      <c r="F45" s="13">
        <f>'Current Tariffs'!E45-'Tariffs After DCP168 '!E45</f>
        <v>0</v>
      </c>
      <c r="G45" s="13">
        <f>'Current Tariffs'!F45-'Tariffs After DCP168 '!F45</f>
        <v>0</v>
      </c>
      <c r="H45" s="14">
        <f>'Current Tariffs'!G45-'Tariffs After DCP168 '!G45</f>
        <v>0</v>
      </c>
      <c r="I45" s="14">
        <f>'Current Tariffs'!H45-'Tariffs After DCP168 '!H45</f>
        <v>0</v>
      </c>
      <c r="J45" s="13">
        <f>'Current Tariffs'!I45-'Tariffs After DCP168 '!I45</f>
        <v>0</v>
      </c>
      <c r="K45" s="8" t="s">
        <v>30</v>
      </c>
    </row>
    <row r="46" spans="1:11" x14ac:dyDescent="0.2">
      <c r="A46" s="7" t="s">
        <v>61</v>
      </c>
      <c r="B46" s="15">
        <f>('Current Tariffs'!D46-'Tariffs After DCP168 '!D46)/'Current Tariffs'!D46</f>
        <v>0</v>
      </c>
      <c r="C46" s="15">
        <f>IF('Current Tariffs'!E46=0,0,('Current Tariffs'!E46-'Tariffs After DCP168 '!E46)/'Current Tariffs'!E46)</f>
        <v>0</v>
      </c>
      <c r="D46" s="15">
        <f>IF('Current Tariffs'!F46=0,0,('Current Tariffs'!F46-'Tariffs After DCP168 '!F46)/'Current Tariffs'!F46)</f>
        <v>0</v>
      </c>
      <c r="E46" s="13">
        <f>'Current Tariffs'!D46-'Tariffs After DCP168 '!D46</f>
        <v>0</v>
      </c>
      <c r="F46" s="13">
        <f>'Current Tariffs'!E46-'Tariffs After DCP168 '!E46</f>
        <v>0</v>
      </c>
      <c r="G46" s="13">
        <f>'Current Tariffs'!F46-'Tariffs After DCP168 '!F46</f>
        <v>0</v>
      </c>
      <c r="H46" s="14">
        <f>'Current Tariffs'!G46-'Tariffs After DCP168 '!G46</f>
        <v>0</v>
      </c>
      <c r="I46" s="14">
        <f>'Current Tariffs'!H46-'Tariffs After DCP168 '!H46</f>
        <v>0</v>
      </c>
      <c r="J46" s="13">
        <f>'Current Tariffs'!I46-'Tariffs After DCP168 '!I46</f>
        <v>0</v>
      </c>
      <c r="K46" s="8" t="s">
        <v>30</v>
      </c>
    </row>
    <row r="47" spans="1:11" x14ac:dyDescent="0.2">
      <c r="A47" s="7" t="s">
        <v>62</v>
      </c>
      <c r="B47" s="15">
        <f>('Current Tariffs'!D47-'Tariffs After DCP168 '!D47)/'Current Tariffs'!D47</f>
        <v>0</v>
      </c>
      <c r="C47" s="15">
        <f>IF('Current Tariffs'!E47=0,0,('Current Tariffs'!E47-'Tariffs After DCP168 '!E47)/'Current Tariffs'!E47)</f>
        <v>0</v>
      </c>
      <c r="D47" s="15">
        <f>IF('Current Tariffs'!F47=0,0,('Current Tariffs'!F47-'Tariffs After DCP168 '!F47)/'Current Tariffs'!F47)</f>
        <v>0</v>
      </c>
      <c r="E47" s="13">
        <f>'Current Tariffs'!D47-'Tariffs After DCP168 '!D47</f>
        <v>0</v>
      </c>
      <c r="F47" s="13">
        <f>'Current Tariffs'!E47-'Tariffs After DCP168 '!E47</f>
        <v>0</v>
      </c>
      <c r="G47" s="13">
        <f>'Current Tariffs'!F47-'Tariffs After DCP168 '!F47</f>
        <v>0</v>
      </c>
      <c r="H47" s="14">
        <f>'Current Tariffs'!G47-'Tariffs After DCP168 '!G47</f>
        <v>0</v>
      </c>
      <c r="I47" s="14">
        <f>'Current Tariffs'!H47-'Tariffs After DCP168 '!H47</f>
        <v>0</v>
      </c>
      <c r="J47" s="13">
        <f>'Current Tariffs'!I47-'Tariffs After DCP168 '!I47</f>
        <v>0</v>
      </c>
      <c r="K47" s="8" t="s">
        <v>30</v>
      </c>
    </row>
    <row r="48" spans="1:11" ht="25.5" x14ac:dyDescent="0.2">
      <c r="A48" s="7" t="s">
        <v>63</v>
      </c>
      <c r="B48" s="15">
        <f>('Current Tariffs'!D48-'Tariffs After DCP168 '!D48)/'Current Tariffs'!D48</f>
        <v>0</v>
      </c>
      <c r="C48" s="15">
        <f>IF('Current Tariffs'!E48=0,0,('Current Tariffs'!E48-'Tariffs After DCP168 '!E48)/'Current Tariffs'!E48)</f>
        <v>0</v>
      </c>
      <c r="D48" s="15">
        <f>IF('Current Tariffs'!F48=0,0,('Current Tariffs'!F48-'Tariffs After DCP168 '!F48)/'Current Tariffs'!F48)</f>
        <v>0</v>
      </c>
      <c r="E48" s="13">
        <f>'Current Tariffs'!D48-'Tariffs After DCP168 '!D48</f>
        <v>0</v>
      </c>
      <c r="F48" s="13">
        <f>'Current Tariffs'!E48-'Tariffs After DCP168 '!E48</f>
        <v>0</v>
      </c>
      <c r="G48" s="13">
        <f>'Current Tariffs'!F48-'Tariffs After DCP168 '!F48</f>
        <v>0</v>
      </c>
      <c r="H48" s="14">
        <f>'Current Tariffs'!G48-'Tariffs After DCP168 '!G48</f>
        <v>0</v>
      </c>
      <c r="I48" s="14">
        <f>'Current Tariffs'!H48-'Tariffs After DCP168 '!H48</f>
        <v>0</v>
      </c>
      <c r="J48" s="13">
        <f>'Current Tariffs'!I48-'Tariffs After DCP168 '!I48</f>
        <v>0</v>
      </c>
      <c r="K48" s="8" t="s">
        <v>30</v>
      </c>
    </row>
    <row r="49" spans="1:11" x14ac:dyDescent="0.2">
      <c r="A49" s="7" t="s">
        <v>64</v>
      </c>
      <c r="B49" s="15">
        <f>('Current Tariffs'!D49-'Tariffs After DCP168 '!D49)/'Current Tariffs'!D49</f>
        <v>0</v>
      </c>
      <c r="C49" s="15">
        <f>IF('Current Tariffs'!E49=0,0,('Current Tariffs'!E49-'Tariffs After DCP168 '!E49)/'Current Tariffs'!E49)</f>
        <v>0</v>
      </c>
      <c r="D49" s="15">
        <f>IF('Current Tariffs'!F49=0,0,('Current Tariffs'!F49-'Tariffs After DCP168 '!F49)/'Current Tariffs'!F49)</f>
        <v>0</v>
      </c>
      <c r="E49" s="13">
        <f>'Current Tariffs'!D49-'Tariffs After DCP168 '!D49</f>
        <v>0</v>
      </c>
      <c r="F49" s="13">
        <f>'Current Tariffs'!E49-'Tariffs After DCP168 '!E49</f>
        <v>0</v>
      </c>
      <c r="G49" s="13">
        <f>'Current Tariffs'!F49-'Tariffs After DCP168 '!F49</f>
        <v>0</v>
      </c>
      <c r="H49" s="14">
        <f>'Current Tariffs'!G49-'Tariffs After DCP168 '!G49</f>
        <v>0</v>
      </c>
      <c r="I49" s="14">
        <f>'Current Tariffs'!H49-'Tariffs After DCP168 '!H49</f>
        <v>0</v>
      </c>
      <c r="J49" s="13">
        <f>'Current Tariffs'!I49-'Tariffs After DCP168 '!I49</f>
        <v>0</v>
      </c>
      <c r="K49" s="8" t="s">
        <v>30</v>
      </c>
    </row>
    <row r="50" spans="1:11" x14ac:dyDescent="0.2">
      <c r="A50" s="7" t="s">
        <v>65</v>
      </c>
      <c r="B50" s="15">
        <f>('Current Tariffs'!D50-'Tariffs After DCP168 '!D50)/'Current Tariffs'!D50</f>
        <v>0</v>
      </c>
      <c r="C50" s="15">
        <f>IF('Current Tariffs'!E50=0,0,('Current Tariffs'!E50-'Tariffs After DCP168 '!E50)/'Current Tariffs'!E50)</f>
        <v>0</v>
      </c>
      <c r="D50" s="15">
        <f>IF('Current Tariffs'!F50=0,0,('Current Tariffs'!F50-'Tariffs After DCP168 '!F50)/'Current Tariffs'!F50)</f>
        <v>0</v>
      </c>
      <c r="E50" s="13">
        <f>'Current Tariffs'!D50-'Tariffs After DCP168 '!D50</f>
        <v>0</v>
      </c>
      <c r="F50" s="13">
        <f>'Current Tariffs'!E50-'Tariffs After DCP168 '!E50</f>
        <v>0</v>
      </c>
      <c r="G50" s="13">
        <f>'Current Tariffs'!F50-'Tariffs After DCP168 '!F50</f>
        <v>0</v>
      </c>
      <c r="H50" s="14">
        <f>'Current Tariffs'!G50-'Tariffs After DCP168 '!G50</f>
        <v>0</v>
      </c>
      <c r="I50" s="14">
        <f>'Current Tariffs'!H50-'Tariffs After DCP168 '!H50</f>
        <v>0</v>
      </c>
      <c r="J50" s="13">
        <f>'Current Tariffs'!I50-'Tariffs After DCP168 '!I50</f>
        <v>0</v>
      </c>
      <c r="K50" s="8" t="s">
        <v>30</v>
      </c>
    </row>
    <row r="51" spans="1:11" x14ac:dyDescent="0.2">
      <c r="A51" s="7" t="s">
        <v>66</v>
      </c>
      <c r="B51" s="15">
        <f>('Current Tariffs'!D51-'Tariffs After DCP168 '!D51)/'Current Tariffs'!D51</f>
        <v>8.5258525852585268E-2</v>
      </c>
      <c r="C51" s="15">
        <f>IF('Current Tariffs'!E51=0,0,('Current Tariffs'!E51-'Tariffs After DCP168 '!E51)/'Current Tariffs'!E51)</f>
        <v>0</v>
      </c>
      <c r="D51" s="15">
        <f>IF('Current Tariffs'!F51=0,0,('Current Tariffs'!F51-'Tariffs After DCP168 '!F51)/'Current Tariffs'!F51)</f>
        <v>0</v>
      </c>
      <c r="E51" s="13">
        <f>'Current Tariffs'!D51-'Tariffs After DCP168 '!D51</f>
        <v>0.15500000000000003</v>
      </c>
      <c r="F51" s="13">
        <f>'Current Tariffs'!E51-'Tariffs After DCP168 '!E51</f>
        <v>0</v>
      </c>
      <c r="G51" s="13">
        <f>'Current Tariffs'!F51-'Tariffs After DCP168 '!F51</f>
        <v>0</v>
      </c>
      <c r="H51" s="14">
        <f>'Current Tariffs'!G51-'Tariffs After DCP168 '!G51</f>
        <v>0</v>
      </c>
      <c r="I51" s="14">
        <f>'Current Tariffs'!H51-'Tariffs After DCP168 '!H51</f>
        <v>0</v>
      </c>
      <c r="J51" s="13">
        <f>'Current Tariffs'!I51-'Tariffs After DCP168 '!I51</f>
        <v>0</v>
      </c>
      <c r="K51" s="8" t="s">
        <v>30</v>
      </c>
    </row>
    <row r="52" spans="1:11" x14ac:dyDescent="0.2">
      <c r="A52" s="7" t="s">
        <v>67</v>
      </c>
      <c r="B52" s="15">
        <f>('Current Tariffs'!D52-'Tariffs After DCP168 '!D52)/'Current Tariffs'!D52</f>
        <v>8.5278704144830991E-2</v>
      </c>
      <c r="C52" s="15">
        <f>IF('Current Tariffs'!E52=0,0,('Current Tariffs'!E52-'Tariffs After DCP168 '!E52)/'Current Tariffs'!E52)</f>
        <v>0</v>
      </c>
      <c r="D52" s="15">
        <f>IF('Current Tariffs'!F52=0,0,('Current Tariffs'!F52-'Tariffs After DCP168 '!F52)/'Current Tariffs'!F52)</f>
        <v>0</v>
      </c>
      <c r="E52" s="13">
        <f>'Current Tariffs'!D52-'Tariffs After DCP168 '!D52</f>
        <v>0.17900000000000027</v>
      </c>
      <c r="F52" s="13">
        <f>'Current Tariffs'!E52-'Tariffs After DCP168 '!E52</f>
        <v>0</v>
      </c>
      <c r="G52" s="13">
        <f>'Current Tariffs'!F52-'Tariffs After DCP168 '!F52</f>
        <v>0</v>
      </c>
      <c r="H52" s="14">
        <f>'Current Tariffs'!G52-'Tariffs After DCP168 '!G52</f>
        <v>0</v>
      </c>
      <c r="I52" s="14">
        <f>'Current Tariffs'!H52-'Tariffs After DCP168 '!H52</f>
        <v>0</v>
      </c>
      <c r="J52" s="13">
        <f>'Current Tariffs'!I52-'Tariffs After DCP168 '!I52</f>
        <v>0</v>
      </c>
      <c r="K52" s="8" t="s">
        <v>30</v>
      </c>
    </row>
    <row r="53" spans="1:11" x14ac:dyDescent="0.2">
      <c r="A53" s="7" t="s">
        <v>68</v>
      </c>
      <c r="B53" s="15">
        <f>('Current Tariffs'!D53-'Tariffs After DCP168 '!D53)/'Current Tariffs'!D53</f>
        <v>8.5298398835516778E-2</v>
      </c>
      <c r="C53" s="15">
        <f>IF('Current Tariffs'!E53=0,0,('Current Tariffs'!E53-'Tariffs After DCP168 '!E53)/'Current Tariffs'!E53)</f>
        <v>0</v>
      </c>
      <c r="D53" s="15">
        <f>IF('Current Tariffs'!F53=0,0,('Current Tariffs'!F53-'Tariffs After DCP168 '!F53)/'Current Tariffs'!F53)</f>
        <v>0</v>
      </c>
      <c r="E53" s="13">
        <f>'Current Tariffs'!D53-'Tariffs After DCP168 '!D53</f>
        <v>0.29300000000000015</v>
      </c>
      <c r="F53" s="13">
        <f>'Current Tariffs'!E53-'Tariffs After DCP168 '!E53</f>
        <v>0</v>
      </c>
      <c r="G53" s="13">
        <f>'Current Tariffs'!F53-'Tariffs After DCP168 '!F53</f>
        <v>0</v>
      </c>
      <c r="H53" s="14">
        <f>'Current Tariffs'!G53-'Tariffs After DCP168 '!G53</f>
        <v>0</v>
      </c>
      <c r="I53" s="14">
        <f>'Current Tariffs'!H53-'Tariffs After DCP168 '!H53</f>
        <v>0</v>
      </c>
      <c r="J53" s="13">
        <f>'Current Tariffs'!I53-'Tariffs After DCP168 '!I53</f>
        <v>0</v>
      </c>
      <c r="K53" s="8" t="s">
        <v>30</v>
      </c>
    </row>
    <row r="54" spans="1:11" x14ac:dyDescent="0.2">
      <c r="A54" s="7" t="s">
        <v>69</v>
      </c>
      <c r="B54" s="15">
        <f>('Current Tariffs'!D54-'Tariffs After DCP168 '!D54)/'Current Tariffs'!D54</f>
        <v>8.5448916408668668E-2</v>
      </c>
      <c r="C54" s="15">
        <f>IF('Current Tariffs'!E54=0,0,('Current Tariffs'!E54-'Tariffs After DCP168 '!E54)/'Current Tariffs'!E54)</f>
        <v>0</v>
      </c>
      <c r="D54" s="15">
        <f>IF('Current Tariffs'!F54=0,0,('Current Tariffs'!F54-'Tariffs After DCP168 '!F54)/'Current Tariffs'!F54)</f>
        <v>0</v>
      </c>
      <c r="E54" s="13">
        <f>'Current Tariffs'!D54-'Tariffs After DCP168 '!D54</f>
        <v>0.1379999999999999</v>
      </c>
      <c r="F54" s="13">
        <f>'Current Tariffs'!E54-'Tariffs After DCP168 '!E54</f>
        <v>0</v>
      </c>
      <c r="G54" s="13">
        <f>'Current Tariffs'!F54-'Tariffs After DCP168 '!F54</f>
        <v>0</v>
      </c>
      <c r="H54" s="14">
        <f>'Current Tariffs'!G54-'Tariffs After DCP168 '!G54</f>
        <v>0</v>
      </c>
      <c r="I54" s="14">
        <f>'Current Tariffs'!H54-'Tariffs After DCP168 '!H54</f>
        <v>0</v>
      </c>
      <c r="J54" s="13">
        <f>'Current Tariffs'!I54-'Tariffs After DCP168 '!I54</f>
        <v>0</v>
      </c>
      <c r="K54" s="8" t="s">
        <v>30</v>
      </c>
    </row>
    <row r="55" spans="1:11" x14ac:dyDescent="0.2">
      <c r="A55" s="7" t="s">
        <v>70</v>
      </c>
      <c r="B55" s="15">
        <f>('Current Tariffs'!D55-'Tariffs After DCP168 '!D55)/'Current Tariffs'!D55</f>
        <v>8.5350101971448086E-2</v>
      </c>
      <c r="C55" s="15">
        <f>IF('Current Tariffs'!E55=0,0,('Current Tariffs'!E55-'Tariffs After DCP168 '!E55)/'Current Tariffs'!E55)</f>
        <v>8.4851936218678828E-2</v>
      </c>
      <c r="D55" s="15">
        <f>IF('Current Tariffs'!F55=0,0,('Current Tariffs'!F55-'Tariffs After DCP168 '!F55)/'Current Tariffs'!F55)</f>
        <v>8.7613293051359592E-2</v>
      </c>
      <c r="E55" s="13">
        <f>'Current Tariffs'!D55-'Tariffs After DCP168 '!D55</f>
        <v>2.5110000000000028</v>
      </c>
      <c r="F55" s="13">
        <f>'Current Tariffs'!E55-'Tariffs After DCP168 '!E55</f>
        <v>0.14900000000000002</v>
      </c>
      <c r="G55" s="13">
        <f>'Current Tariffs'!F55-'Tariffs After DCP168 '!F55</f>
        <v>5.8000000000000052E-2</v>
      </c>
      <c r="H55" s="14">
        <f>'Current Tariffs'!G55-'Tariffs After DCP168 '!G55</f>
        <v>0</v>
      </c>
      <c r="I55" s="14">
        <f>'Current Tariffs'!H55-'Tariffs After DCP168 '!H55</f>
        <v>0</v>
      </c>
      <c r="J55" s="13">
        <f>'Current Tariffs'!I55-'Tariffs After DCP168 '!I55</f>
        <v>0</v>
      </c>
      <c r="K55" s="8" t="s">
        <v>30</v>
      </c>
    </row>
    <row r="56" spans="1:11" x14ac:dyDescent="0.2">
      <c r="A56" s="7" t="s">
        <v>71</v>
      </c>
      <c r="B56" s="15">
        <f>('Current Tariffs'!D56-'Tariffs After DCP168 '!D56)/'Current Tariffs'!D56</f>
        <v>0</v>
      </c>
      <c r="C56" s="15">
        <f>IF('Current Tariffs'!E56=0,0,('Current Tariffs'!E56-'Tariffs After DCP168 '!E56)/'Current Tariffs'!E56)</f>
        <v>0</v>
      </c>
      <c r="D56" s="15">
        <f>IF('Current Tariffs'!F56=0,0,('Current Tariffs'!F56-'Tariffs After DCP168 '!F56)/'Current Tariffs'!F56)</f>
        <v>0</v>
      </c>
      <c r="E56" s="13">
        <f>'Current Tariffs'!D56-'Tariffs After DCP168 '!D56</f>
        <v>0</v>
      </c>
      <c r="F56" s="13">
        <f>'Current Tariffs'!E56-'Tariffs After DCP168 '!E56</f>
        <v>0</v>
      </c>
      <c r="G56" s="13">
        <f>'Current Tariffs'!F56-'Tariffs After DCP168 '!F56</f>
        <v>0</v>
      </c>
      <c r="H56" s="14">
        <f>'Current Tariffs'!G56-'Tariffs After DCP168 '!G56</f>
        <v>0</v>
      </c>
      <c r="I56" s="14">
        <f>'Current Tariffs'!H56-'Tariffs After DCP168 '!H56</f>
        <v>0</v>
      </c>
      <c r="J56" s="13">
        <f>'Current Tariffs'!I56-'Tariffs After DCP168 '!I56</f>
        <v>0</v>
      </c>
      <c r="K56" s="8" t="s">
        <v>30</v>
      </c>
    </row>
    <row r="57" spans="1:11" x14ac:dyDescent="0.2">
      <c r="A57" s="7" t="s">
        <v>72</v>
      </c>
      <c r="B57" s="15">
        <f>('Current Tariffs'!D57-'Tariffs After DCP168 '!D57)/'Current Tariffs'!D57</f>
        <v>0</v>
      </c>
      <c r="C57" s="15">
        <f>IF('Current Tariffs'!E57=0,0,('Current Tariffs'!E57-'Tariffs After DCP168 '!E57)/'Current Tariffs'!E57)</f>
        <v>0</v>
      </c>
      <c r="D57" s="15">
        <f>IF('Current Tariffs'!F57=0,0,('Current Tariffs'!F57-'Tariffs After DCP168 '!F57)/'Current Tariffs'!F57)</f>
        <v>0</v>
      </c>
      <c r="E57" s="13">
        <f>'Current Tariffs'!D57-'Tariffs After DCP168 '!D57</f>
        <v>0</v>
      </c>
      <c r="F57" s="13">
        <f>'Current Tariffs'!E57-'Tariffs After DCP168 '!E57</f>
        <v>0</v>
      </c>
      <c r="G57" s="13">
        <f>'Current Tariffs'!F57-'Tariffs After DCP168 '!F57</f>
        <v>0</v>
      </c>
      <c r="H57" s="14">
        <f>'Current Tariffs'!G57-'Tariffs After DCP168 '!G57</f>
        <v>0</v>
      </c>
      <c r="I57" s="14">
        <f>'Current Tariffs'!H57-'Tariffs After DCP168 '!H57</f>
        <v>0</v>
      </c>
      <c r="J57" s="13">
        <f>'Current Tariffs'!I57-'Tariffs After DCP168 '!I57</f>
        <v>0</v>
      </c>
      <c r="K57" s="8" t="s">
        <v>30</v>
      </c>
    </row>
    <row r="58" spans="1:11" x14ac:dyDescent="0.2">
      <c r="A58" s="7" t="s">
        <v>73</v>
      </c>
      <c r="B58" s="15">
        <f>('Current Tariffs'!D58-'Tariffs After DCP168 '!D58)/'Current Tariffs'!D58</f>
        <v>0</v>
      </c>
      <c r="C58" s="15">
        <f>IF('Current Tariffs'!E58=0,0,('Current Tariffs'!E58-'Tariffs After DCP168 '!E58)/'Current Tariffs'!E58)</f>
        <v>0</v>
      </c>
      <c r="D58" s="15">
        <f>IF('Current Tariffs'!F58=0,0,('Current Tariffs'!F58-'Tariffs After DCP168 '!F58)/'Current Tariffs'!F58)</f>
        <v>0</v>
      </c>
      <c r="E58" s="13">
        <f>'Current Tariffs'!D58-'Tariffs After DCP168 '!D58</f>
        <v>0</v>
      </c>
      <c r="F58" s="13">
        <f>'Current Tariffs'!E58-'Tariffs After DCP168 '!E58</f>
        <v>0</v>
      </c>
      <c r="G58" s="13">
        <f>'Current Tariffs'!F58-'Tariffs After DCP168 '!F58</f>
        <v>0</v>
      </c>
      <c r="H58" s="14">
        <f>'Current Tariffs'!G58-'Tariffs After DCP168 '!G58</f>
        <v>0</v>
      </c>
      <c r="I58" s="14">
        <f>'Current Tariffs'!H58-'Tariffs After DCP168 '!H58</f>
        <v>0</v>
      </c>
      <c r="J58" s="13">
        <f>'Current Tariffs'!I58-'Tariffs After DCP168 '!I58</f>
        <v>0</v>
      </c>
      <c r="K58" s="8" t="s">
        <v>30</v>
      </c>
    </row>
    <row r="59" spans="1:11" x14ac:dyDescent="0.2">
      <c r="A59" s="7" t="s">
        <v>74</v>
      </c>
      <c r="B59" s="15">
        <f>('Current Tariffs'!D59-'Tariffs After DCP168 '!D59)/'Current Tariffs'!D59</f>
        <v>0</v>
      </c>
      <c r="C59" s="15">
        <f>IF('Current Tariffs'!E59=0,0,('Current Tariffs'!E59-'Tariffs After DCP168 '!E59)/'Current Tariffs'!E59)</f>
        <v>0</v>
      </c>
      <c r="D59" s="15">
        <f>IF('Current Tariffs'!F59=0,0,('Current Tariffs'!F59-'Tariffs After DCP168 '!F59)/'Current Tariffs'!F59)</f>
        <v>0</v>
      </c>
      <c r="E59" s="13">
        <f>'Current Tariffs'!D59-'Tariffs After DCP168 '!D59</f>
        <v>0</v>
      </c>
      <c r="F59" s="13">
        <f>'Current Tariffs'!E59-'Tariffs After DCP168 '!E59</f>
        <v>0</v>
      </c>
      <c r="G59" s="13">
        <f>'Current Tariffs'!F59-'Tariffs After DCP168 '!F59</f>
        <v>0</v>
      </c>
      <c r="H59" s="14">
        <f>'Current Tariffs'!G59-'Tariffs After DCP168 '!G59</f>
        <v>0</v>
      </c>
      <c r="I59" s="14">
        <f>'Current Tariffs'!H59-'Tariffs After DCP168 '!H59</f>
        <v>0</v>
      </c>
      <c r="J59" s="13">
        <f>'Current Tariffs'!I59-'Tariffs After DCP168 '!I59</f>
        <v>0</v>
      </c>
      <c r="K59" s="8" t="s">
        <v>30</v>
      </c>
    </row>
    <row r="60" spans="1:11" x14ac:dyDescent="0.2">
      <c r="A60" s="7" t="s">
        <v>75</v>
      </c>
      <c r="B60" s="15">
        <f>('Current Tariffs'!D60-'Tariffs After DCP168 '!D60)/'Current Tariffs'!D60</f>
        <v>0</v>
      </c>
      <c r="C60" s="15">
        <f>IF('Current Tariffs'!E60=0,0,('Current Tariffs'!E60-'Tariffs After DCP168 '!E60)/'Current Tariffs'!E60)</f>
        <v>0</v>
      </c>
      <c r="D60" s="15">
        <f>IF('Current Tariffs'!F60=0,0,('Current Tariffs'!F60-'Tariffs After DCP168 '!F60)/'Current Tariffs'!F60)</f>
        <v>0</v>
      </c>
      <c r="E60" s="13">
        <f>'Current Tariffs'!D60-'Tariffs After DCP168 '!D60</f>
        <v>0</v>
      </c>
      <c r="F60" s="13">
        <f>'Current Tariffs'!E60-'Tariffs After DCP168 '!E60</f>
        <v>0</v>
      </c>
      <c r="G60" s="13">
        <f>'Current Tariffs'!F60-'Tariffs After DCP168 '!F60</f>
        <v>0</v>
      </c>
      <c r="H60" s="14">
        <f>'Current Tariffs'!G60-'Tariffs After DCP168 '!G60</f>
        <v>0</v>
      </c>
      <c r="I60" s="14">
        <f>'Current Tariffs'!H60-'Tariffs After DCP168 '!H60</f>
        <v>0</v>
      </c>
      <c r="J60" s="13">
        <f>'Current Tariffs'!I60-'Tariffs After DCP168 '!I60</f>
        <v>0</v>
      </c>
      <c r="K60" s="8" t="s">
        <v>30</v>
      </c>
    </row>
    <row r="61" spans="1:11" x14ac:dyDescent="0.2">
      <c r="A61" s="7" t="s">
        <v>76</v>
      </c>
      <c r="B61" s="15">
        <f>('Current Tariffs'!D61-'Tariffs After DCP168 '!D61)/'Current Tariffs'!D61</f>
        <v>0</v>
      </c>
      <c r="C61" s="15">
        <f>IF('Current Tariffs'!E61=0,0,('Current Tariffs'!E61-'Tariffs After DCP168 '!E61)/'Current Tariffs'!E61)</f>
        <v>0</v>
      </c>
      <c r="D61" s="15">
        <f>IF('Current Tariffs'!F61=0,0,('Current Tariffs'!F61-'Tariffs After DCP168 '!F61)/'Current Tariffs'!F61)</f>
        <v>0</v>
      </c>
      <c r="E61" s="13">
        <f>'Current Tariffs'!D61-'Tariffs After DCP168 '!D61</f>
        <v>0</v>
      </c>
      <c r="F61" s="13">
        <f>'Current Tariffs'!E61-'Tariffs After DCP168 '!E61</f>
        <v>0</v>
      </c>
      <c r="G61" s="13">
        <f>'Current Tariffs'!F61-'Tariffs After DCP168 '!F61</f>
        <v>0</v>
      </c>
      <c r="H61" s="14">
        <f>'Current Tariffs'!G61-'Tariffs After DCP168 '!G61</f>
        <v>0</v>
      </c>
      <c r="I61" s="14">
        <f>'Current Tariffs'!H61-'Tariffs After DCP168 '!H61</f>
        <v>0</v>
      </c>
      <c r="J61" s="13">
        <f>'Current Tariffs'!I61-'Tariffs After DCP168 '!I61</f>
        <v>0</v>
      </c>
      <c r="K61" s="8" t="s">
        <v>30</v>
      </c>
    </row>
    <row r="62" spans="1:11" x14ac:dyDescent="0.2">
      <c r="A62" s="7" t="s">
        <v>77</v>
      </c>
      <c r="B62" s="15">
        <f>('Current Tariffs'!D62-'Tariffs After DCP168 '!D62)/'Current Tariffs'!D62</f>
        <v>0</v>
      </c>
      <c r="C62" s="15">
        <f>IF('Current Tariffs'!E62=0,0,('Current Tariffs'!E62-'Tariffs After DCP168 '!E62)/'Current Tariffs'!E62)</f>
        <v>0</v>
      </c>
      <c r="D62" s="15">
        <f>IF('Current Tariffs'!F62=0,0,('Current Tariffs'!F62-'Tariffs After DCP168 '!F62)/'Current Tariffs'!F62)</f>
        <v>0</v>
      </c>
      <c r="E62" s="13">
        <f>'Current Tariffs'!D62-'Tariffs After DCP168 '!D62</f>
        <v>0</v>
      </c>
      <c r="F62" s="13">
        <f>'Current Tariffs'!E62-'Tariffs After DCP168 '!E62</f>
        <v>0</v>
      </c>
      <c r="G62" s="13">
        <f>'Current Tariffs'!F62-'Tariffs After DCP168 '!F62</f>
        <v>0</v>
      </c>
      <c r="H62" s="14">
        <f>'Current Tariffs'!G62-'Tariffs After DCP168 '!G62</f>
        <v>0</v>
      </c>
      <c r="I62" s="14">
        <f>'Current Tariffs'!H62-'Tariffs After DCP168 '!H62</f>
        <v>0</v>
      </c>
      <c r="J62" s="13">
        <f>'Current Tariffs'!I62-'Tariffs After DCP168 '!I62</f>
        <v>0</v>
      </c>
      <c r="K62" s="8" t="s">
        <v>30</v>
      </c>
    </row>
    <row r="63" spans="1:11" x14ac:dyDescent="0.2">
      <c r="A63" s="7" t="s">
        <v>78</v>
      </c>
      <c r="B63" s="15">
        <f>('Current Tariffs'!D63-'Tariffs After DCP168 '!D63)/'Current Tariffs'!D63</f>
        <v>0</v>
      </c>
      <c r="C63" s="15">
        <f>IF('Current Tariffs'!E63=0,0,('Current Tariffs'!E63-'Tariffs After DCP168 '!E63)/'Current Tariffs'!E63)</f>
        <v>0</v>
      </c>
      <c r="D63" s="15">
        <f>IF('Current Tariffs'!F63=0,0,('Current Tariffs'!F63-'Tariffs After DCP168 '!F63)/'Current Tariffs'!F63)</f>
        <v>0</v>
      </c>
      <c r="E63" s="13">
        <f>'Current Tariffs'!D63-'Tariffs After DCP168 '!D63</f>
        <v>0</v>
      </c>
      <c r="F63" s="13">
        <f>'Current Tariffs'!E63-'Tariffs After DCP168 '!E63</f>
        <v>0</v>
      </c>
      <c r="G63" s="13">
        <f>'Current Tariffs'!F63-'Tariffs After DCP168 '!F63</f>
        <v>0</v>
      </c>
      <c r="H63" s="14">
        <f>'Current Tariffs'!G63-'Tariffs After DCP168 '!G63</f>
        <v>0</v>
      </c>
      <c r="I63" s="14">
        <f>'Current Tariffs'!H63-'Tariffs After DCP168 '!H63</f>
        <v>0</v>
      </c>
      <c r="J63" s="13">
        <f>'Current Tariffs'!I63-'Tariffs After DCP168 '!I63</f>
        <v>0</v>
      </c>
      <c r="K63" s="8" t="s">
        <v>30</v>
      </c>
    </row>
    <row r="64" spans="1:11" ht="25.5" x14ac:dyDescent="0.2">
      <c r="A64" s="7" t="s">
        <v>79</v>
      </c>
      <c r="B64" s="15">
        <f>('Current Tariffs'!D64-'Tariffs After DCP168 '!D64)/'Current Tariffs'!D64</f>
        <v>0</v>
      </c>
      <c r="C64" s="15">
        <f>IF('Current Tariffs'!E64=0,0,('Current Tariffs'!E64-'Tariffs After DCP168 '!E64)/'Current Tariffs'!E64)</f>
        <v>0</v>
      </c>
      <c r="D64" s="15">
        <f>IF('Current Tariffs'!F64=0,0,('Current Tariffs'!F64-'Tariffs After DCP168 '!F64)/'Current Tariffs'!F64)</f>
        <v>0</v>
      </c>
      <c r="E64" s="13">
        <f>'Current Tariffs'!D64-'Tariffs After DCP168 '!D64</f>
        <v>0</v>
      </c>
      <c r="F64" s="13">
        <f>'Current Tariffs'!E64-'Tariffs After DCP168 '!E64</f>
        <v>0</v>
      </c>
      <c r="G64" s="13">
        <f>'Current Tariffs'!F64-'Tariffs After DCP168 '!F64</f>
        <v>0</v>
      </c>
      <c r="H64" s="14">
        <f>'Current Tariffs'!G64-'Tariffs After DCP168 '!G64</f>
        <v>0</v>
      </c>
      <c r="I64" s="14">
        <f>'Current Tariffs'!H64-'Tariffs After DCP168 '!H64</f>
        <v>0</v>
      </c>
      <c r="J64" s="13">
        <f>'Current Tariffs'!I64-'Tariffs After DCP168 '!I64</f>
        <v>0</v>
      </c>
      <c r="K64" s="8" t="s">
        <v>30</v>
      </c>
    </row>
    <row r="65" spans="1:11" x14ac:dyDescent="0.2">
      <c r="A65" s="7" t="s">
        <v>80</v>
      </c>
      <c r="B65" s="15">
        <f>('Current Tariffs'!D65-'Tariffs After DCP168 '!D65)/'Current Tariffs'!D65</f>
        <v>0</v>
      </c>
      <c r="C65" s="15">
        <f>IF('Current Tariffs'!E65=0,0,('Current Tariffs'!E65-'Tariffs After DCP168 '!E65)/'Current Tariffs'!E65)</f>
        <v>0</v>
      </c>
      <c r="D65" s="15">
        <f>IF('Current Tariffs'!F65=0,0,('Current Tariffs'!F65-'Tariffs After DCP168 '!F65)/'Current Tariffs'!F65)</f>
        <v>0</v>
      </c>
      <c r="E65" s="13">
        <f>'Current Tariffs'!D65-'Tariffs After DCP168 '!D65</f>
        <v>0</v>
      </c>
      <c r="F65" s="13">
        <f>'Current Tariffs'!E65-'Tariffs After DCP168 '!E65</f>
        <v>0</v>
      </c>
      <c r="G65" s="13">
        <f>'Current Tariffs'!F65-'Tariffs After DCP168 '!F65</f>
        <v>0</v>
      </c>
      <c r="H65" s="14">
        <f>'Current Tariffs'!G65-'Tariffs After DCP168 '!G65</f>
        <v>0</v>
      </c>
      <c r="I65" s="14">
        <f>'Current Tariffs'!H65-'Tariffs After DCP168 '!H65</f>
        <v>0</v>
      </c>
      <c r="J65" s="13">
        <f>'Current Tariffs'!I65-'Tariffs After DCP168 '!I65</f>
        <v>0</v>
      </c>
      <c r="K65" s="8" t="s">
        <v>30</v>
      </c>
    </row>
    <row r="66" spans="1:11" x14ac:dyDescent="0.2">
      <c r="A66" s="7" t="s">
        <v>81</v>
      </c>
      <c r="B66" s="15">
        <f>('Current Tariffs'!D66-'Tariffs After DCP168 '!D66)/'Current Tariffs'!D66</f>
        <v>0</v>
      </c>
      <c r="C66" s="15">
        <f>IF('Current Tariffs'!E66=0,0,('Current Tariffs'!E66-'Tariffs After DCP168 '!E66)/'Current Tariffs'!E66)</f>
        <v>0</v>
      </c>
      <c r="D66" s="15">
        <f>IF('Current Tariffs'!F66=0,0,('Current Tariffs'!F66-'Tariffs After DCP168 '!F66)/'Current Tariffs'!F66)</f>
        <v>0</v>
      </c>
      <c r="E66" s="13">
        <f>'Current Tariffs'!D66-'Tariffs After DCP168 '!D66</f>
        <v>0</v>
      </c>
      <c r="F66" s="13">
        <f>'Current Tariffs'!E66-'Tariffs After DCP168 '!E66</f>
        <v>0</v>
      </c>
      <c r="G66" s="13">
        <f>'Current Tariffs'!F66-'Tariffs After DCP168 '!F66</f>
        <v>0</v>
      </c>
      <c r="H66" s="14">
        <f>'Current Tariffs'!G66-'Tariffs After DCP168 '!G66</f>
        <v>0</v>
      </c>
      <c r="I66" s="14">
        <f>'Current Tariffs'!H66-'Tariffs After DCP168 '!H66</f>
        <v>0</v>
      </c>
      <c r="J66" s="13">
        <f>'Current Tariffs'!I66-'Tariffs After DCP168 '!I66</f>
        <v>0</v>
      </c>
      <c r="K66" s="8" t="s">
        <v>30</v>
      </c>
    </row>
    <row r="67" spans="1:11" x14ac:dyDescent="0.2">
      <c r="A67" s="7" t="s">
        <v>82</v>
      </c>
      <c r="B67" s="15">
        <f>('Current Tariffs'!D67-'Tariffs After DCP168 '!D67)/'Current Tariffs'!D67</f>
        <v>0</v>
      </c>
      <c r="C67" s="15">
        <f>IF('Current Tariffs'!E67=0,0,('Current Tariffs'!E67-'Tariffs After DCP168 '!E67)/'Current Tariffs'!E67)</f>
        <v>0</v>
      </c>
      <c r="D67" s="15">
        <f>IF('Current Tariffs'!F67=0,0,('Current Tariffs'!F67-'Tariffs After DCP168 '!F67)/'Current Tariffs'!F67)</f>
        <v>0</v>
      </c>
      <c r="E67" s="13">
        <f>'Current Tariffs'!D67-'Tariffs After DCP168 '!D67</f>
        <v>0</v>
      </c>
      <c r="F67" s="13">
        <f>'Current Tariffs'!E67-'Tariffs After DCP168 '!E67</f>
        <v>0</v>
      </c>
      <c r="G67" s="13">
        <f>'Current Tariffs'!F67-'Tariffs After DCP168 '!F67</f>
        <v>0</v>
      </c>
      <c r="H67" s="14">
        <f>'Current Tariffs'!G67-'Tariffs After DCP168 '!G67</f>
        <v>0</v>
      </c>
      <c r="I67" s="14">
        <f>'Current Tariffs'!H67-'Tariffs After DCP168 '!H67</f>
        <v>0</v>
      </c>
      <c r="J67" s="13">
        <f>'Current Tariffs'!I67-'Tariffs After DCP168 '!I67</f>
        <v>0</v>
      </c>
      <c r="K67" s="8" t="s">
        <v>30</v>
      </c>
    </row>
    <row r="68" spans="1:11" x14ac:dyDescent="0.2">
      <c r="A68" s="7" t="s">
        <v>83</v>
      </c>
      <c r="B68" s="15">
        <f>('Current Tariffs'!D68-'Tariffs After DCP168 '!D68)/'Current Tariffs'!D68</f>
        <v>0</v>
      </c>
      <c r="C68" s="15">
        <f>IF('Current Tariffs'!E68=0,0,('Current Tariffs'!E68-'Tariffs After DCP168 '!E68)/'Current Tariffs'!E68)</f>
        <v>0</v>
      </c>
      <c r="D68" s="15">
        <f>IF('Current Tariffs'!F68=0,0,('Current Tariffs'!F68-'Tariffs After DCP168 '!F68)/'Current Tariffs'!F68)</f>
        <v>0</v>
      </c>
      <c r="E68" s="13">
        <f>'Current Tariffs'!D68-'Tariffs After DCP168 '!D68</f>
        <v>0</v>
      </c>
      <c r="F68" s="13">
        <f>'Current Tariffs'!E68-'Tariffs After DCP168 '!E68</f>
        <v>0</v>
      </c>
      <c r="G68" s="13">
        <f>'Current Tariffs'!F68-'Tariffs After DCP168 '!F68</f>
        <v>0</v>
      </c>
      <c r="H68" s="14">
        <f>'Current Tariffs'!G68-'Tariffs After DCP168 '!G68</f>
        <v>0</v>
      </c>
      <c r="I68" s="14">
        <f>'Current Tariffs'!H68-'Tariffs After DCP168 '!H68</f>
        <v>0</v>
      </c>
      <c r="J68" s="13">
        <f>'Current Tariffs'!I68-'Tariffs After DCP168 '!I68</f>
        <v>0</v>
      </c>
      <c r="K68" s="8" t="s">
        <v>30</v>
      </c>
    </row>
    <row r="69" spans="1:11" x14ac:dyDescent="0.2">
      <c r="A69" s="7" t="s">
        <v>84</v>
      </c>
      <c r="B69" s="15">
        <f>('Current Tariffs'!D69-'Tariffs After DCP168 '!D69)/'Current Tariffs'!D69</f>
        <v>-0.65472636815920415</v>
      </c>
      <c r="C69" s="15">
        <f>IF('Current Tariffs'!E69=0,0,('Current Tariffs'!E69-'Tariffs After DCP168 '!E69)/'Current Tariffs'!E69)</f>
        <v>0</v>
      </c>
      <c r="D69" s="15">
        <f>IF('Current Tariffs'!F69=0,0,('Current Tariffs'!F69-'Tariffs After DCP168 '!F69)/'Current Tariffs'!F69)</f>
        <v>0</v>
      </c>
      <c r="E69" s="13">
        <f>'Current Tariffs'!D69-'Tariffs After DCP168 '!D69</f>
        <v>-0.65800000000000014</v>
      </c>
      <c r="F69" s="13">
        <f>'Current Tariffs'!E69-'Tariffs After DCP168 '!E69</f>
        <v>0</v>
      </c>
      <c r="G69" s="13">
        <f>'Current Tariffs'!F69-'Tariffs After DCP168 '!F69</f>
        <v>0</v>
      </c>
      <c r="H69" s="14">
        <f>'Current Tariffs'!G69-'Tariffs After DCP168 '!G69</f>
        <v>0</v>
      </c>
      <c r="I69" s="14">
        <f>'Current Tariffs'!H69-'Tariffs After DCP168 '!H69</f>
        <v>0</v>
      </c>
      <c r="J69" s="13">
        <f>'Current Tariffs'!I69-'Tariffs After DCP168 '!I69</f>
        <v>0</v>
      </c>
      <c r="K69" s="8" t="s">
        <v>30</v>
      </c>
    </row>
    <row r="70" spans="1:11" x14ac:dyDescent="0.2">
      <c r="A70" s="7" t="s">
        <v>85</v>
      </c>
      <c r="B70" s="15">
        <f>('Current Tariffs'!D70-'Tariffs After DCP168 '!D70)/'Current Tariffs'!D70</f>
        <v>-0.65517241379310354</v>
      </c>
      <c r="C70" s="15">
        <f>IF('Current Tariffs'!E70=0,0,('Current Tariffs'!E70-'Tariffs After DCP168 '!E70)/'Current Tariffs'!E70)</f>
        <v>0</v>
      </c>
      <c r="D70" s="15">
        <f>IF('Current Tariffs'!F70=0,0,('Current Tariffs'!F70-'Tariffs After DCP168 '!F70)/'Current Tariffs'!F70)</f>
        <v>0</v>
      </c>
      <c r="E70" s="13">
        <f>'Current Tariffs'!D70-'Tariffs After DCP168 '!D70</f>
        <v>-0.76</v>
      </c>
      <c r="F70" s="13">
        <f>'Current Tariffs'!E70-'Tariffs After DCP168 '!E70</f>
        <v>0</v>
      </c>
      <c r="G70" s="13">
        <f>'Current Tariffs'!F70-'Tariffs After DCP168 '!F70</f>
        <v>0</v>
      </c>
      <c r="H70" s="14">
        <f>'Current Tariffs'!G70-'Tariffs After DCP168 '!G70</f>
        <v>0</v>
      </c>
      <c r="I70" s="14">
        <f>'Current Tariffs'!H70-'Tariffs After DCP168 '!H70</f>
        <v>0</v>
      </c>
      <c r="J70" s="13">
        <f>'Current Tariffs'!I70-'Tariffs After DCP168 '!I70</f>
        <v>0</v>
      </c>
      <c r="K70" s="8" t="s">
        <v>30</v>
      </c>
    </row>
    <row r="71" spans="1:11" x14ac:dyDescent="0.2">
      <c r="A71" s="7" t="s">
        <v>86</v>
      </c>
      <c r="B71" s="15">
        <f>('Current Tariffs'!D71-'Tariffs After DCP168 '!D71)/'Current Tariffs'!D71</f>
        <v>-0.6554267650158061</v>
      </c>
      <c r="C71" s="15">
        <f>IF('Current Tariffs'!E71=0,0,('Current Tariffs'!E71-'Tariffs After DCP168 '!E71)/'Current Tariffs'!E71)</f>
        <v>0</v>
      </c>
      <c r="D71" s="15">
        <f>IF('Current Tariffs'!F71=0,0,('Current Tariffs'!F71-'Tariffs After DCP168 '!F71)/'Current Tariffs'!F71)</f>
        <v>0</v>
      </c>
      <c r="E71" s="13">
        <f>'Current Tariffs'!D71-'Tariffs After DCP168 '!D71</f>
        <v>-1.244</v>
      </c>
      <c r="F71" s="13">
        <f>'Current Tariffs'!E71-'Tariffs After DCP168 '!E71</f>
        <v>0</v>
      </c>
      <c r="G71" s="13">
        <f>'Current Tariffs'!F71-'Tariffs After DCP168 '!F71</f>
        <v>0</v>
      </c>
      <c r="H71" s="14">
        <f>'Current Tariffs'!G71-'Tariffs After DCP168 '!G71</f>
        <v>0</v>
      </c>
      <c r="I71" s="14">
        <f>'Current Tariffs'!H71-'Tariffs After DCP168 '!H71</f>
        <v>0</v>
      </c>
      <c r="J71" s="13">
        <f>'Current Tariffs'!I71-'Tariffs After DCP168 '!I71</f>
        <v>0</v>
      </c>
      <c r="K71" s="8" t="s">
        <v>30</v>
      </c>
    </row>
    <row r="72" spans="1:11" x14ac:dyDescent="0.2">
      <c r="A72" s="7" t="s">
        <v>87</v>
      </c>
      <c r="B72" s="15">
        <f>('Current Tariffs'!D72-'Tariffs After DCP168 '!D72)/'Current Tariffs'!D72</f>
        <v>-0.65582959641255612</v>
      </c>
      <c r="C72" s="15">
        <f>IF('Current Tariffs'!E72=0,0,('Current Tariffs'!E72-'Tariffs After DCP168 '!E72)/'Current Tariffs'!E72)</f>
        <v>0</v>
      </c>
      <c r="D72" s="15">
        <f>IF('Current Tariffs'!F72=0,0,('Current Tariffs'!F72-'Tariffs After DCP168 '!F72)/'Current Tariffs'!F72)</f>
        <v>0</v>
      </c>
      <c r="E72" s="13">
        <f>'Current Tariffs'!D72-'Tariffs After DCP168 '!D72</f>
        <v>-0.58500000000000008</v>
      </c>
      <c r="F72" s="13">
        <f>'Current Tariffs'!E72-'Tariffs After DCP168 '!E72</f>
        <v>0</v>
      </c>
      <c r="G72" s="13">
        <f>'Current Tariffs'!F72-'Tariffs After DCP168 '!F72</f>
        <v>0</v>
      </c>
      <c r="H72" s="14">
        <f>'Current Tariffs'!G72-'Tariffs After DCP168 '!G72</f>
        <v>0</v>
      </c>
      <c r="I72" s="14">
        <f>'Current Tariffs'!H72-'Tariffs After DCP168 '!H72</f>
        <v>0</v>
      </c>
      <c r="J72" s="13">
        <f>'Current Tariffs'!I72-'Tariffs After DCP168 '!I72</f>
        <v>0</v>
      </c>
      <c r="K72" s="8" t="s">
        <v>30</v>
      </c>
    </row>
    <row r="73" spans="1:11" x14ac:dyDescent="0.2">
      <c r="A73" s="7" t="s">
        <v>88</v>
      </c>
      <c r="B73" s="15">
        <f>('Current Tariffs'!D73-'Tariffs After DCP168 '!D73)/'Current Tariffs'!D73</f>
        <v>-0.65512363144298191</v>
      </c>
      <c r="C73" s="15">
        <f>IF('Current Tariffs'!E73=0,0,('Current Tariffs'!E73-'Tariffs After DCP168 '!E73)/'Current Tariffs'!E73)</f>
        <v>-0.65499485066941299</v>
      </c>
      <c r="D73" s="15">
        <f>IF('Current Tariffs'!F73=0,0,('Current Tariffs'!F73-'Tariffs After DCP168 '!F73)/'Current Tariffs'!F73)</f>
        <v>-0.65027322404371579</v>
      </c>
      <c r="E73" s="13">
        <f>'Current Tariffs'!D73-'Tariffs After DCP168 '!D73</f>
        <v>-10.651</v>
      </c>
      <c r="F73" s="13">
        <f>'Current Tariffs'!E73-'Tariffs After DCP168 '!E73</f>
        <v>-0.63600000000000001</v>
      </c>
      <c r="G73" s="13">
        <f>'Current Tariffs'!F73-'Tariffs After DCP168 '!F73</f>
        <v>-0.23799999999999999</v>
      </c>
      <c r="H73" s="14">
        <f>'Current Tariffs'!G73-'Tariffs After DCP168 '!G73</f>
        <v>0</v>
      </c>
      <c r="I73" s="14">
        <f>'Current Tariffs'!H73-'Tariffs After DCP168 '!H73</f>
        <v>0</v>
      </c>
      <c r="J73" s="13">
        <f>'Current Tariffs'!I73-'Tariffs After DCP168 '!I73</f>
        <v>0</v>
      </c>
      <c r="K73" s="8" t="s">
        <v>30</v>
      </c>
    </row>
    <row r="74" spans="1:11" x14ac:dyDescent="0.2">
      <c r="A74" s="7" t="s">
        <v>89</v>
      </c>
      <c r="B74" s="15">
        <f>('Current Tariffs'!D74-'Tariffs After DCP168 '!D74)/'Current Tariffs'!D74</f>
        <v>0</v>
      </c>
      <c r="C74" s="15">
        <f>IF('Current Tariffs'!E74=0,0,('Current Tariffs'!E74-'Tariffs After DCP168 '!E74)/'Current Tariffs'!E74)</f>
        <v>0</v>
      </c>
      <c r="D74" s="15">
        <f>IF('Current Tariffs'!F74=0,0,('Current Tariffs'!F74-'Tariffs After DCP168 '!F74)/'Current Tariffs'!F74)</f>
        <v>0</v>
      </c>
      <c r="E74" s="13">
        <f>'Current Tariffs'!D74-'Tariffs After DCP168 '!D74</f>
        <v>0</v>
      </c>
      <c r="F74" s="13">
        <f>'Current Tariffs'!E74-'Tariffs After DCP168 '!E74</f>
        <v>0</v>
      </c>
      <c r="G74" s="13">
        <f>'Current Tariffs'!F74-'Tariffs After DCP168 '!F74</f>
        <v>0</v>
      </c>
      <c r="H74" s="14">
        <f>'Current Tariffs'!G74-'Tariffs After DCP168 '!G74</f>
        <v>0</v>
      </c>
      <c r="I74" s="14">
        <f>'Current Tariffs'!H74-'Tariffs After DCP168 '!H74</f>
        <v>0</v>
      </c>
      <c r="J74" s="13">
        <f>'Current Tariffs'!I74-'Tariffs After DCP168 '!I74</f>
        <v>0</v>
      </c>
      <c r="K74" s="8" t="s">
        <v>30</v>
      </c>
    </row>
    <row r="75" spans="1:11" x14ac:dyDescent="0.2">
      <c r="A75" s="7" t="s">
        <v>90</v>
      </c>
      <c r="B75" s="15">
        <f>('Current Tariffs'!D75-'Tariffs After DCP168 '!D75)/'Current Tariffs'!D75</f>
        <v>0</v>
      </c>
      <c r="C75" s="15">
        <f>IF('Current Tariffs'!E75=0,0,('Current Tariffs'!E75-'Tariffs After DCP168 '!E75)/'Current Tariffs'!E75)</f>
        <v>0</v>
      </c>
      <c r="D75" s="15">
        <f>IF('Current Tariffs'!F75=0,0,('Current Tariffs'!F75-'Tariffs After DCP168 '!F75)/'Current Tariffs'!F75)</f>
        <v>0</v>
      </c>
      <c r="E75" s="13">
        <f>'Current Tariffs'!D75-'Tariffs After DCP168 '!D75</f>
        <v>0</v>
      </c>
      <c r="F75" s="13">
        <f>'Current Tariffs'!E75-'Tariffs After DCP168 '!E75</f>
        <v>0</v>
      </c>
      <c r="G75" s="13">
        <f>'Current Tariffs'!F75-'Tariffs After DCP168 '!F75</f>
        <v>0</v>
      </c>
      <c r="H75" s="14">
        <f>'Current Tariffs'!G75-'Tariffs After DCP168 '!G75</f>
        <v>0</v>
      </c>
      <c r="I75" s="14">
        <f>'Current Tariffs'!H75-'Tariffs After DCP168 '!H75</f>
        <v>0</v>
      </c>
      <c r="J75" s="13">
        <f>'Current Tariffs'!I75-'Tariffs After DCP168 '!I75</f>
        <v>0</v>
      </c>
      <c r="K75" s="8" t="s">
        <v>30</v>
      </c>
    </row>
    <row r="76" spans="1:11" x14ac:dyDescent="0.2">
      <c r="A76" s="7" t="s">
        <v>91</v>
      </c>
      <c r="B76" s="15">
        <f>('Current Tariffs'!D76-'Tariffs After DCP168 '!D76)/'Current Tariffs'!D76</f>
        <v>0</v>
      </c>
      <c r="C76" s="15">
        <f>IF('Current Tariffs'!E76=0,0,('Current Tariffs'!E76-'Tariffs After DCP168 '!E76)/'Current Tariffs'!E76)</f>
        <v>0</v>
      </c>
      <c r="D76" s="15">
        <f>IF('Current Tariffs'!F76=0,0,('Current Tariffs'!F76-'Tariffs After DCP168 '!F76)/'Current Tariffs'!F76)</f>
        <v>0</v>
      </c>
      <c r="E76" s="13">
        <f>'Current Tariffs'!D76-'Tariffs After DCP168 '!D76</f>
        <v>0</v>
      </c>
      <c r="F76" s="13">
        <f>'Current Tariffs'!E76-'Tariffs After DCP168 '!E76</f>
        <v>0</v>
      </c>
      <c r="G76" s="13">
        <f>'Current Tariffs'!F76-'Tariffs After DCP168 '!F76</f>
        <v>0</v>
      </c>
      <c r="H76" s="14">
        <f>'Current Tariffs'!G76-'Tariffs After DCP168 '!G76</f>
        <v>0</v>
      </c>
      <c r="I76" s="14">
        <f>'Current Tariffs'!H76-'Tariffs After DCP168 '!H76</f>
        <v>0</v>
      </c>
      <c r="J76" s="13">
        <f>'Current Tariffs'!I76-'Tariffs After DCP168 '!I76</f>
        <v>0</v>
      </c>
      <c r="K76" s="8" t="s">
        <v>30</v>
      </c>
    </row>
    <row r="77" spans="1:11" x14ac:dyDescent="0.2">
      <c r="A77" s="7" t="s">
        <v>92</v>
      </c>
      <c r="B77" s="15">
        <f>('Current Tariffs'!D77-'Tariffs After DCP168 '!D77)/'Current Tariffs'!D77</f>
        <v>0</v>
      </c>
      <c r="C77" s="15">
        <f>IF('Current Tariffs'!E77=0,0,('Current Tariffs'!E77-'Tariffs After DCP168 '!E77)/'Current Tariffs'!E77)</f>
        <v>0</v>
      </c>
      <c r="D77" s="15">
        <f>IF('Current Tariffs'!F77=0,0,('Current Tariffs'!F77-'Tariffs After DCP168 '!F77)/'Current Tariffs'!F77)</f>
        <v>0</v>
      </c>
      <c r="E77" s="13">
        <f>'Current Tariffs'!D77-'Tariffs After DCP168 '!D77</f>
        <v>0</v>
      </c>
      <c r="F77" s="13">
        <f>'Current Tariffs'!E77-'Tariffs After DCP168 '!E77</f>
        <v>0</v>
      </c>
      <c r="G77" s="13">
        <f>'Current Tariffs'!F77-'Tariffs After DCP168 '!F77</f>
        <v>0</v>
      </c>
      <c r="H77" s="14">
        <f>'Current Tariffs'!G77-'Tariffs After DCP168 '!G77</f>
        <v>0</v>
      </c>
      <c r="I77" s="14">
        <f>'Current Tariffs'!H77-'Tariffs After DCP168 '!H77</f>
        <v>0</v>
      </c>
      <c r="J77" s="13">
        <f>'Current Tariffs'!I77-'Tariffs After DCP168 '!I77</f>
        <v>0</v>
      </c>
      <c r="K77" s="8" t="s">
        <v>30</v>
      </c>
    </row>
    <row r="78" spans="1:11" x14ac:dyDescent="0.2">
      <c r="A78" s="7" t="s">
        <v>93</v>
      </c>
      <c r="B78" s="15">
        <f>('Current Tariffs'!D78-'Tariffs After DCP168 '!D78)/'Current Tariffs'!D78</f>
        <v>0</v>
      </c>
      <c r="C78" s="15">
        <f>IF('Current Tariffs'!E78=0,0,('Current Tariffs'!E78-'Tariffs After DCP168 '!E78)/'Current Tariffs'!E78)</f>
        <v>0</v>
      </c>
      <c r="D78" s="15">
        <f>IF('Current Tariffs'!F78=0,0,('Current Tariffs'!F78-'Tariffs After DCP168 '!F78)/'Current Tariffs'!F78)</f>
        <v>0</v>
      </c>
      <c r="E78" s="13">
        <f>'Current Tariffs'!D78-'Tariffs After DCP168 '!D78</f>
        <v>0</v>
      </c>
      <c r="F78" s="13">
        <f>'Current Tariffs'!E78-'Tariffs After DCP168 '!E78</f>
        <v>0</v>
      </c>
      <c r="G78" s="13">
        <f>'Current Tariffs'!F78-'Tariffs After DCP168 '!F78</f>
        <v>0</v>
      </c>
      <c r="H78" s="14">
        <f>'Current Tariffs'!G78-'Tariffs After DCP168 '!G78</f>
        <v>0</v>
      </c>
      <c r="I78" s="14">
        <f>'Current Tariffs'!H78-'Tariffs After DCP168 '!H78</f>
        <v>0</v>
      </c>
      <c r="J78" s="13">
        <f>'Current Tariffs'!I78-'Tariffs After DCP168 '!I78</f>
        <v>0</v>
      </c>
      <c r="K78" s="8" t="s">
        <v>30</v>
      </c>
    </row>
    <row r="79" spans="1:11" x14ac:dyDescent="0.2">
      <c r="A79" s="7" t="s">
        <v>94</v>
      </c>
      <c r="B79" s="15">
        <f>('Current Tariffs'!D79-'Tariffs After DCP168 '!D79)/'Current Tariffs'!D79</f>
        <v>0</v>
      </c>
      <c r="C79" s="15">
        <f>IF('Current Tariffs'!E79=0,0,('Current Tariffs'!E79-'Tariffs After DCP168 '!E79)/'Current Tariffs'!E79)</f>
        <v>0</v>
      </c>
      <c r="D79" s="15">
        <f>IF('Current Tariffs'!F79=0,0,('Current Tariffs'!F79-'Tariffs After DCP168 '!F79)/'Current Tariffs'!F79)</f>
        <v>0</v>
      </c>
      <c r="E79" s="13">
        <f>'Current Tariffs'!D79-'Tariffs After DCP168 '!D79</f>
        <v>0</v>
      </c>
      <c r="F79" s="13">
        <f>'Current Tariffs'!E79-'Tariffs After DCP168 '!E79</f>
        <v>0</v>
      </c>
      <c r="G79" s="13">
        <f>'Current Tariffs'!F79-'Tariffs After DCP168 '!F79</f>
        <v>0</v>
      </c>
      <c r="H79" s="14">
        <f>'Current Tariffs'!G79-'Tariffs After DCP168 '!G79</f>
        <v>0</v>
      </c>
      <c r="I79" s="14">
        <f>'Current Tariffs'!H79-'Tariffs After DCP168 '!H79</f>
        <v>0</v>
      </c>
      <c r="J79" s="13">
        <f>'Current Tariffs'!I79-'Tariffs After DCP168 '!I79</f>
        <v>0</v>
      </c>
      <c r="K79" s="8" t="s">
        <v>30</v>
      </c>
    </row>
    <row r="80" spans="1:11" x14ac:dyDescent="0.2">
      <c r="A80" s="7" t="s">
        <v>95</v>
      </c>
      <c r="B80" s="15">
        <f>('Current Tariffs'!D80-'Tariffs After DCP168 '!D80)/'Current Tariffs'!D80</f>
        <v>0</v>
      </c>
      <c r="C80" s="15">
        <f>IF('Current Tariffs'!E80=0,0,('Current Tariffs'!E80-'Tariffs After DCP168 '!E80)/'Current Tariffs'!E80)</f>
        <v>0</v>
      </c>
      <c r="D80" s="15">
        <f>IF('Current Tariffs'!F80=0,0,('Current Tariffs'!F80-'Tariffs After DCP168 '!F80)/'Current Tariffs'!F80)</f>
        <v>0</v>
      </c>
      <c r="E80" s="13">
        <f>'Current Tariffs'!D80-'Tariffs After DCP168 '!D80</f>
        <v>0</v>
      </c>
      <c r="F80" s="13">
        <f>'Current Tariffs'!E80-'Tariffs After DCP168 '!E80</f>
        <v>0</v>
      </c>
      <c r="G80" s="13">
        <f>'Current Tariffs'!F80-'Tariffs After DCP168 '!F80</f>
        <v>0</v>
      </c>
      <c r="H80" s="14">
        <f>'Current Tariffs'!G80-'Tariffs After DCP168 '!G80</f>
        <v>0</v>
      </c>
      <c r="I80" s="14">
        <f>'Current Tariffs'!H80-'Tariffs After DCP168 '!H80</f>
        <v>0</v>
      </c>
      <c r="J80" s="13">
        <f>'Current Tariffs'!I80-'Tariffs After DCP168 '!I80</f>
        <v>0</v>
      </c>
      <c r="K80" s="8" t="s">
        <v>30</v>
      </c>
    </row>
    <row r="81" spans="1:11" x14ac:dyDescent="0.2">
      <c r="A81" s="7" t="s">
        <v>96</v>
      </c>
      <c r="B81" s="15">
        <f>('Current Tariffs'!D81-'Tariffs After DCP168 '!D81)/'Current Tariffs'!D81</f>
        <v>0</v>
      </c>
      <c r="C81" s="15">
        <f>IF('Current Tariffs'!E81=0,0,('Current Tariffs'!E81-'Tariffs After DCP168 '!E81)/'Current Tariffs'!E81)</f>
        <v>0</v>
      </c>
      <c r="D81" s="15">
        <f>IF('Current Tariffs'!F81=0,0,('Current Tariffs'!F81-'Tariffs After DCP168 '!F81)/'Current Tariffs'!F81)</f>
        <v>0</v>
      </c>
      <c r="E81" s="13">
        <f>'Current Tariffs'!D81-'Tariffs After DCP168 '!D81</f>
        <v>0</v>
      </c>
      <c r="F81" s="13">
        <f>'Current Tariffs'!E81-'Tariffs After DCP168 '!E81</f>
        <v>0</v>
      </c>
      <c r="G81" s="13">
        <f>'Current Tariffs'!F81-'Tariffs After DCP168 '!F81</f>
        <v>0</v>
      </c>
      <c r="H81" s="14">
        <f>'Current Tariffs'!G81-'Tariffs After DCP168 '!G81</f>
        <v>0</v>
      </c>
      <c r="I81" s="14">
        <f>'Current Tariffs'!H81-'Tariffs After DCP168 '!H81</f>
        <v>0</v>
      </c>
      <c r="J81" s="13">
        <f>'Current Tariffs'!I81-'Tariffs After DCP168 '!I81</f>
        <v>0</v>
      </c>
      <c r="K81" s="8" t="s">
        <v>30</v>
      </c>
    </row>
  </sheetData>
  <hyperlinks>
    <hyperlink ref="A5" location="'Adjust'!B228" display="'Adjust'!B228"/>
    <hyperlink ref="A6" location="'Adjust'!C228" display="'Adjust'!C228"/>
    <hyperlink ref="A7" location="'Adjust'!D228" display="'Adjust'!D228"/>
    <hyperlink ref="A8" location="'Adjust'!E228" display="'Adjust'!E228"/>
    <hyperlink ref="A9" location="'Adjust'!F228" display="'Adjust'!F228"/>
    <hyperlink ref="A10" location="'Adjust'!G228" display="'Adjust'!G228"/>
  </hyperlinks>
  <pageMargins left="0.75" right="0.75" top="1" bottom="1" header="0.5" footer="0.5"/>
  <pageSetup paperSize="0" orientation="portrait"/>
  <headerFooter alignWithMargins="0">
    <oddHeader>&amp;L&amp;A&amp;Cr6140&amp;R&amp;P of &amp;N</oddHeader>
    <oddFooter>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Current Tariffs</vt:lpstr>
      <vt:lpstr>Tariffs After DCP168 </vt:lpstr>
      <vt:lpstr>Tariffs Change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Neil Fitzsimons</dc:creator>
  <cp:lastModifiedBy>Neil Fitzsimons</cp:lastModifiedBy>
  <dcterms:created xsi:type="dcterms:W3CDTF">2013-05-13T20:58:44Z</dcterms:created>
  <dcterms:modified xsi:type="dcterms:W3CDTF">2013-05-20T17:21:33Z</dcterms:modified>
</cp:coreProperties>
</file>