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730" windowHeight="11760"/>
  </bookViews>
  <sheets>
    <sheet name="SHEPD" sheetId="1" r:id="rId1"/>
    <sheet name="SHEPD Summary" sheetId="5" r:id="rId2"/>
  </sheets>
  <calcPr calcId="125725"/>
</workbook>
</file>

<file path=xl/calcChain.xml><?xml version="1.0" encoding="utf-8"?>
<calcChain xmlns="http://schemas.openxmlformats.org/spreadsheetml/2006/main">
  <c r="AI39" i="1"/>
  <c r="AI40"/>
  <c r="AI41"/>
  <c r="AH39"/>
  <c r="AH40"/>
  <c r="AH41"/>
  <c r="AG39"/>
  <c r="AG40"/>
  <c r="AG41"/>
  <c r="AF39"/>
  <c r="AF40"/>
  <c r="AF41"/>
  <c r="AE39"/>
  <c r="AE40"/>
  <c r="AE41"/>
  <c r="AD39"/>
  <c r="AD40"/>
  <c r="AD41"/>
  <c r="AC39"/>
  <c r="AC40"/>
  <c r="AC41"/>
  <c r="AB39"/>
  <c r="AB40"/>
  <c r="AB41"/>
  <c r="AA39"/>
  <c r="AA40"/>
  <c r="AA41"/>
  <c r="Z39"/>
  <c r="Z40"/>
  <c r="Z41"/>
  <c r="Y39"/>
  <c r="Y40"/>
  <c r="Y41"/>
  <c r="X39"/>
  <c r="X40"/>
  <c r="X41"/>
  <c r="W39"/>
  <c r="W40"/>
  <c r="V39"/>
  <c r="V40"/>
  <c r="U39"/>
  <c r="U40"/>
  <c r="U41"/>
  <c r="T39"/>
  <c r="T40"/>
  <c r="T41"/>
  <c r="S39"/>
  <c r="S40"/>
  <c r="S41"/>
  <c r="R39"/>
  <c r="R40"/>
  <c r="R41"/>
  <c r="Q39"/>
  <c r="Q40"/>
  <c r="Q41"/>
  <c r="P39"/>
  <c r="P40"/>
  <c r="P41"/>
  <c r="O39"/>
  <c r="O40"/>
  <c r="O41"/>
  <c r="N39"/>
  <c r="N40"/>
  <c r="N41"/>
  <c r="M39"/>
  <c r="M40"/>
  <c r="M41"/>
  <c r="L39"/>
  <c r="L40"/>
  <c r="L41"/>
  <c r="K39"/>
  <c r="K40"/>
  <c r="K41"/>
  <c r="J39"/>
  <c r="J40"/>
  <c r="J41"/>
  <c r="I39"/>
  <c r="I40"/>
  <c r="I41"/>
  <c r="H39"/>
  <c r="H40"/>
  <c r="H41"/>
  <c r="G39"/>
  <c r="G40"/>
  <c r="G41"/>
  <c r="F39"/>
  <c r="F40"/>
  <c r="F41"/>
  <c r="W41"/>
  <c r="V41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K38"/>
  <c r="J38"/>
  <c r="I38"/>
  <c r="H38"/>
  <c r="G38"/>
  <c r="F38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K37"/>
  <c r="J37"/>
  <c r="I37"/>
  <c r="H37"/>
  <c r="G37"/>
  <c r="F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K36"/>
  <c r="J36"/>
  <c r="I36"/>
  <c r="H36"/>
  <c r="G36"/>
  <c r="F36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N35"/>
  <c r="L35"/>
  <c r="K35"/>
  <c r="J35"/>
  <c r="I35"/>
  <c r="H35"/>
  <c r="G35"/>
  <c r="F35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N34"/>
  <c r="L34"/>
  <c r="K34"/>
  <c r="J34"/>
  <c r="I34"/>
  <c r="H34"/>
  <c r="G34"/>
  <c r="F34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N33"/>
  <c r="L33"/>
  <c r="K33"/>
  <c r="J33"/>
  <c r="I33"/>
  <c r="H33"/>
  <c r="G33"/>
  <c r="F33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N32"/>
  <c r="L32"/>
  <c r="K32"/>
  <c r="J32"/>
  <c r="I32"/>
  <c r="H32"/>
  <c r="G32"/>
  <c r="F32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N31"/>
  <c r="L31"/>
  <c r="K31"/>
  <c r="J31"/>
  <c r="I31"/>
  <c r="H31"/>
  <c r="G31"/>
  <c r="F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N30"/>
  <c r="L30"/>
  <c r="K30"/>
  <c r="J30"/>
  <c r="I30"/>
  <c r="H30"/>
  <c r="G30"/>
  <c r="F30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N29"/>
  <c r="L29"/>
  <c r="K29"/>
  <c r="J29"/>
  <c r="I29"/>
  <c r="H29"/>
  <c r="G29"/>
  <c r="F29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N28"/>
  <c r="L28"/>
  <c r="K28"/>
  <c r="J28"/>
  <c r="I28"/>
  <c r="H28"/>
  <c r="G28"/>
  <c r="F28"/>
  <c r="AI27"/>
  <c r="AH27"/>
  <c r="AH43" s="1"/>
  <c r="AG27"/>
  <c r="AF27"/>
  <c r="AF43" s="1"/>
  <c r="AE27"/>
  <c r="AD27"/>
  <c r="AD43" s="1"/>
  <c r="AC27"/>
  <c r="AB27"/>
  <c r="AB43" s="1"/>
  <c r="AA27"/>
  <c r="Z27"/>
  <c r="Z43" s="1"/>
  <c r="Y27"/>
  <c r="X27"/>
  <c r="X43" s="1"/>
  <c r="W27"/>
  <c r="V27"/>
  <c r="V43" s="1"/>
  <c r="U27"/>
  <c r="T27"/>
  <c r="T43" s="1"/>
  <c r="S27"/>
  <c r="R27"/>
  <c r="R43" s="1"/>
  <c r="Q27"/>
  <c r="P27"/>
  <c r="P43" s="1"/>
  <c r="N27"/>
  <c r="L27"/>
  <c r="K27"/>
  <c r="J27"/>
  <c r="J43" s="1"/>
  <c r="I27"/>
  <c r="H27"/>
  <c r="H43" s="1"/>
  <c r="G27"/>
  <c r="F27"/>
  <c r="F43" s="1"/>
  <c r="AH24"/>
  <c r="AF24"/>
  <c r="AD24"/>
  <c r="AB24"/>
  <c r="X24"/>
  <c r="V24"/>
  <c r="T24"/>
  <c r="R24"/>
  <c r="P24"/>
  <c r="L24"/>
  <c r="J24"/>
  <c r="H24"/>
  <c r="K18" i="5" l="1"/>
  <c r="K15" l="1"/>
  <c r="K17"/>
  <c r="K16"/>
  <c r="O28" l="1"/>
  <c r="O24"/>
  <c r="O26"/>
  <c r="O9"/>
  <c r="O25"/>
  <c r="O29"/>
  <c r="O30"/>
  <c r="O11"/>
  <c r="O19"/>
  <c r="O14"/>
  <c r="O18"/>
  <c r="O13"/>
  <c r="O21" l="1"/>
  <c r="O27"/>
  <c r="O8"/>
  <c r="O22"/>
  <c r="O15"/>
  <c r="O17"/>
  <c r="O16"/>
  <c r="O7"/>
  <c r="O10"/>
  <c r="O6"/>
  <c r="O23"/>
  <c r="O20"/>
  <c r="O12"/>
  <c r="O34" i="1" l="1"/>
  <c r="M34"/>
  <c r="O35" l="1"/>
  <c r="M35"/>
  <c r="O27"/>
  <c r="M27"/>
  <c r="O33"/>
  <c r="M33"/>
  <c r="O30"/>
  <c r="M30"/>
  <c r="O38" l="1"/>
  <c r="M38"/>
  <c r="O32"/>
  <c r="M32"/>
  <c r="O31"/>
  <c r="M31"/>
  <c r="O28"/>
  <c r="M28"/>
  <c r="N38"/>
  <c r="L38"/>
  <c r="O29"/>
  <c r="M29"/>
  <c r="N37" l="1"/>
  <c r="L37"/>
  <c r="O36"/>
  <c r="M36"/>
  <c r="O37"/>
  <c r="M37"/>
  <c r="L36"/>
  <c r="L43" s="1"/>
  <c r="N36"/>
  <c r="N43" s="1"/>
</calcChain>
</file>

<file path=xl/sharedStrings.xml><?xml version="1.0" encoding="utf-8"?>
<sst xmlns="http://schemas.openxmlformats.org/spreadsheetml/2006/main" count="220" uniqueCount="100">
  <si>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</si>
  <si>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</si>
  <si>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</si>
  <si>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</si>
  <si>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</si>
  <si>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</si>
  <si>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</si>
  <si>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</si>
  <si>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</si>
  <si>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</si>
  <si>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</si>
  <si>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</si>
  <si>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</si>
  <si>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</si>
  <si>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</si>
  <si>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</si>
  <si>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</si>
  <si>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</si>
  <si>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</si>
  <si>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</si>
  <si>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</si>
  <si>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</si>
  <si>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</si>
  <si>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</si>
  <si>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</si>
  <si>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</si>
  <si>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</si>
  <si>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</si>
  <si>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</si>
  <si>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</si>
  <si>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</si>
  <si>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</si>
  <si>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No Change</t>
  </si>
  <si>
    <t>Profiled Allowed Revenue is known going forward.</t>
  </si>
  <si>
    <t>Table 1022 - 1028: service model inputs</t>
  </si>
  <si>
    <t>Table 1017 - diversity allowance</t>
  </si>
  <si>
    <t>Table 1037 - LDNO discounts</t>
  </si>
  <si>
    <t>Table 1068 - annual hours in time bands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</si>
  <si>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</si>
  <si>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</si>
  <si>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</si>
  <si>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</si>
  <si>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</si>
  <si>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</si>
  <si>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</si>
  <si>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</si>
  <si>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</si>
  <si>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</si>
  <si>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</si>
  <si>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</si>
  <si>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</si>
  <si>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</si>
  <si>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</si>
  <si>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</si>
  <si>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</si>
  <si>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</si>
  <si>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</si>
  <si>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</si>
  <si>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</si>
  <si>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</si>
  <si>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</si>
  <si>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Revised revenue allowances and volume forecasts</t>
  </si>
  <si>
    <t>Revised LAF values and revenue allowances</t>
  </si>
  <si>
    <t>Revised Allowed revenues and load characteristics</t>
  </si>
  <si>
    <t>average p/kWh
this year</t>
  </si>
  <si>
    <t>average p/kWh
last year</t>
  </si>
  <si>
    <t>Revised Allowed revenues and peaking probabilities</t>
  </si>
  <si>
    <t>Revised LAF values and load Characteristics</t>
  </si>
  <si>
    <t>Revised volume forecasts and revenue allowances</t>
  </si>
  <si>
    <t>Revised revenue allowances and otex</t>
  </si>
  <si>
    <t>Percentage
change
%</t>
  </si>
  <si>
    <t>Typical Bill</t>
  </si>
  <si>
    <t>Model updated to reflect current position</t>
  </si>
  <si>
    <t>Updated to represent the published losses for 2012/13</t>
  </si>
  <si>
    <t>Load characteristics were updated to reflect the three year rolling average</t>
  </si>
  <si>
    <t>Updated to represent the latest forecast exit charge position based on information available from NGET, Negligable impact</t>
  </si>
  <si>
    <t>Data updated to reflect the three year rolling average</t>
  </si>
  <si>
    <t xml:space="preserve">DNO : Scottish Hydro Electric Power Distribution </t>
  </si>
  <si>
    <t>100, 300, 120, 320, 105, 305, 125, 325, 106, 126</t>
  </si>
  <si>
    <t>101, 301, 121, 321, 127-128</t>
  </si>
  <si>
    <t>102, 302, 122, 322</t>
  </si>
  <si>
    <t>150, 350, 170, 370, 177, 153, 353, 173, 373, 154, 354, 174, 374, 156, 356, 176, 376</t>
  </si>
  <si>
    <t>151, 351, 171, 371, 178</t>
  </si>
  <si>
    <t>152, 352, 172, 372</t>
  </si>
  <si>
    <t>5-8</t>
  </si>
  <si>
    <t>800-803</t>
  </si>
  <si>
    <t>1&amp;8</t>
  </si>
  <si>
    <t>1, 909</t>
  </si>
  <si>
    <t>5, 910</t>
  </si>
  <si>
    <t>8, 520, 522-524, 528</t>
  </si>
  <si>
    <t>7, 521, 525-527</t>
  </si>
  <si>
    <t>104, 304, 124, 324</t>
  </si>
  <si>
    <t>155, 355, 175, 375</t>
  </si>
  <si>
    <t>601-602</t>
  </si>
  <si>
    <t/>
  </si>
  <si>
    <t xml:space="preserve">No Change </t>
  </si>
  <si>
    <t xml:space="preserve">Updated to reflect latest data </t>
  </si>
  <si>
    <t xml:space="preserve">Updated to reflect current position </t>
  </si>
  <si>
    <t>Updated to reflect the latest busisness forecasts</t>
  </si>
  <si>
    <t xml:space="preserve">Updated to represent the latest business expectations. Impacts could be significant as customers respond to macroeconomic signals.  </t>
  </si>
</sst>
</file>

<file path=xl/styles.xml><?xml version="1.0" encoding="utf-8"?>
<styleSheet xmlns="http://schemas.openxmlformats.org/spreadsheetml/2006/main">
  <numFmts count="10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  <numFmt numFmtId="173" formatCode="&quot;£&quot;#,##0.00;[Red]\(&quot;£&quot;#,##0.00\)"/>
  </numFmts>
  <fonts count="15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</cellStyleXfs>
  <cellXfs count="86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3" xfId="3" applyFont="1" applyFill="1" applyBorder="1" applyAlignment="1" applyProtection="1">
      <alignment vertical="center" wrapText="1"/>
      <protection locked="0"/>
    </xf>
    <xf numFmtId="49" fontId="13" fillId="4" borderId="13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13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3" applyNumberFormat="1" applyFont="1" applyFill="1" applyBorder="1" applyAlignment="1" applyProtection="1">
      <alignment horizontal="center" vertical="center"/>
      <protection locked="0"/>
    </xf>
    <xf numFmtId="167" fontId="1" fillId="11" borderId="13" xfId="3" applyNumberFormat="1" applyFont="1" applyFill="1" applyBorder="1" applyAlignment="1" applyProtection="1">
      <alignment horizontal="center" vertical="center"/>
      <protection locked="0"/>
    </xf>
    <xf numFmtId="168" fontId="0" fillId="10" borderId="13" xfId="3" applyNumberFormat="1" applyFont="1" applyFill="1" applyBorder="1" applyAlignment="1" applyProtection="1">
      <alignment horizontal="center" vertical="center"/>
      <protection locked="0"/>
    </xf>
    <xf numFmtId="0" fontId="0" fillId="12" borderId="13" xfId="3" applyNumberFormat="1" applyFont="1" applyFill="1" applyBorder="1" applyAlignment="1" applyProtection="1">
      <alignment horizontal="center" vertical="center"/>
      <protection locked="0"/>
    </xf>
    <xf numFmtId="169" fontId="0" fillId="12" borderId="13" xfId="3" applyNumberFormat="1" applyFont="1" applyFill="1" applyBorder="1" applyAlignment="1" applyProtection="1">
      <alignment horizontal="center" vertical="center"/>
      <protection locked="0"/>
    </xf>
    <xf numFmtId="168" fontId="0" fillId="12" borderId="13" xfId="3" applyNumberFormat="1" applyFont="1" applyFill="1" applyBorder="1" applyAlignment="1">
      <alignment horizontal="center" vertical="center"/>
    </xf>
    <xf numFmtId="0" fontId="13" fillId="4" borderId="14" xfId="3" applyFont="1" applyFill="1" applyBorder="1" applyAlignment="1" applyProtection="1">
      <alignment horizontal="center" vertical="center" wrapText="1"/>
      <protection locked="0"/>
    </xf>
    <xf numFmtId="0" fontId="12" fillId="2" borderId="7" xfId="3" applyFont="1" applyFill="1" applyBorder="1" applyAlignment="1" applyProtection="1">
      <alignment vertical="center" wrapText="1"/>
      <protection locked="0"/>
    </xf>
    <xf numFmtId="49" fontId="13" fillId="4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7" xfId="3" applyNumberFormat="1" applyFont="1" applyFill="1" applyBorder="1" applyAlignment="1" applyProtection="1">
      <alignment horizontal="center" vertical="center"/>
      <protection locked="0"/>
    </xf>
    <xf numFmtId="168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0" fillId="12" borderId="7" xfId="3" applyNumberFormat="1" applyFont="1" applyFill="1" applyBorder="1" applyAlignment="1" applyProtection="1">
      <alignment horizontal="center" vertical="center"/>
      <protection locked="0"/>
    </xf>
    <xf numFmtId="169" fontId="0" fillId="12" borderId="7" xfId="3" applyNumberFormat="1" applyFont="1" applyFill="1" applyBorder="1" applyAlignment="1" applyProtection="1">
      <alignment horizontal="center" vertical="center"/>
      <protection locked="0"/>
    </xf>
    <xf numFmtId="168" fontId="0" fillId="12" borderId="7" xfId="3" applyNumberFormat="1" applyFont="1" applyFill="1" applyBorder="1" applyAlignment="1">
      <alignment horizontal="center" vertical="center"/>
    </xf>
    <xf numFmtId="0" fontId="13" fillId="4" borderId="15" xfId="3" applyFont="1" applyFill="1" applyBorder="1" applyAlignment="1" applyProtection="1">
      <alignment horizontal="center" vertical="center" wrapText="1"/>
      <protection locked="0"/>
    </xf>
    <xf numFmtId="0" fontId="13" fillId="5" borderId="7" xfId="3" applyFont="1" applyFill="1" applyBorder="1" applyAlignment="1" applyProtection="1">
      <alignment horizontal="center" vertical="center" wrapText="1"/>
      <protection locked="0"/>
    </xf>
    <xf numFmtId="0" fontId="0" fillId="12" borderId="7" xfId="3" applyNumberFormat="1" applyFont="1" applyFill="1" applyBorder="1" applyAlignment="1">
      <alignment horizontal="center" vertical="center"/>
    </xf>
    <xf numFmtId="170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6" fillId="0" borderId="0" xfId="5" applyAlignment="1">
      <alignment vertical="center"/>
    </xf>
    <xf numFmtId="0" fontId="14" fillId="0" borderId="0" xfId="5" applyFont="1" applyAlignment="1">
      <alignment vertical="center"/>
    </xf>
    <xf numFmtId="0" fontId="13" fillId="4" borderId="17" xfId="3" applyFont="1" applyFill="1" applyBorder="1" applyAlignment="1" applyProtection="1">
      <alignment horizontal="center" vertical="center" wrapText="1"/>
      <protection locked="0"/>
    </xf>
    <xf numFmtId="0" fontId="13" fillId="4" borderId="16" xfId="3" applyFont="1" applyFill="1" applyBorder="1" applyAlignment="1" applyProtection="1">
      <alignment horizontal="center" vertical="center" wrapText="1"/>
      <protection locked="0"/>
    </xf>
    <xf numFmtId="171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0" fontId="13" fillId="13" borderId="15" xfId="3" applyFont="1" applyFill="1" applyBorder="1" applyAlignment="1" applyProtection="1">
      <alignment horizontal="center" vertical="center" wrapText="1"/>
      <protection locked="0"/>
    </xf>
    <xf numFmtId="173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173" fontId="13" fillId="4" borderId="16" xfId="2" applyNumberFormat="1" applyFont="1" applyFill="1" applyBorder="1" applyAlignment="1" applyProtection="1">
      <alignment horizontal="center" vertical="center" wrapText="1"/>
      <protection locked="0"/>
    </xf>
    <xf numFmtId="0" fontId="12" fillId="2" borderId="12" xfId="2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/>
    </xf>
    <xf numFmtId="0" fontId="9" fillId="9" borderId="11" xfId="3" applyFont="1" applyFill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</cellXfs>
  <cellStyles count="6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_Copy of WSC - CDCM Volatility YOY National - Updated Mar 11" xfId="1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Northern Powergrid (Northeast)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4" name="TextBox 3"/>
        <xdr:cNvSpPr txBox="1"/>
      </xdr:nvSpPr>
      <xdr:spPr>
        <a:xfrm>
          <a:off x="161924" y="266701"/>
          <a:ext cx="1189672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Scottish Hydro Electric Power Distribution (SHEPD)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5" name="TextBox 4"/>
        <xdr:cNvSpPr txBox="1"/>
      </xdr:nvSpPr>
      <xdr:spPr>
        <a:xfrm>
          <a:off x="133349" y="895349"/>
          <a:ext cx="6134100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44"/>
  <sheetViews>
    <sheetView tabSelected="1" topLeftCell="H22" zoomScale="70" zoomScaleNormal="70" workbookViewId="0">
      <selection activeCell="Z46" sqref="Z46"/>
    </sheetView>
  </sheetViews>
  <sheetFormatPr defaultRowHeight="15.75"/>
  <cols>
    <col min="1" max="1" width="1.42578125" style="1" customWidth="1"/>
    <col min="2" max="2" width="43.7109375" style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75" t="s">
        <v>0</v>
      </c>
      <c r="E4" s="76"/>
      <c r="F4" s="75" t="s">
        <v>35</v>
      </c>
      <c r="G4" s="76"/>
      <c r="H4" s="75" t="s">
        <v>1</v>
      </c>
      <c r="I4" s="76"/>
      <c r="J4" s="75" t="s">
        <v>34</v>
      </c>
      <c r="K4" s="76"/>
      <c r="L4" s="75" t="s">
        <v>2</v>
      </c>
      <c r="M4" s="76"/>
      <c r="N4" s="75" t="s">
        <v>36</v>
      </c>
      <c r="O4" s="76"/>
      <c r="P4" s="75" t="s">
        <v>3</v>
      </c>
      <c r="Q4" s="76"/>
      <c r="R4" s="75" t="s">
        <v>4</v>
      </c>
      <c r="S4" s="76"/>
      <c r="T4" s="75" t="s">
        <v>5</v>
      </c>
      <c r="U4" s="76"/>
      <c r="V4" s="75" t="s">
        <v>6</v>
      </c>
      <c r="W4" s="76"/>
      <c r="X4" s="75" t="s">
        <v>7</v>
      </c>
      <c r="Y4" s="76"/>
      <c r="Z4" s="75" t="s">
        <v>37</v>
      </c>
      <c r="AA4" s="76"/>
      <c r="AB4" s="75" t="s">
        <v>8</v>
      </c>
      <c r="AC4" s="76"/>
      <c r="AD4" s="75" t="s">
        <v>9</v>
      </c>
      <c r="AE4" s="76"/>
      <c r="AF4" s="75" t="s">
        <v>10</v>
      </c>
      <c r="AG4" s="76"/>
      <c r="AH4" s="75" t="s">
        <v>11</v>
      </c>
      <c r="AI4" s="76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5.6446514138785986E-4</v>
      </c>
      <c r="E7" s="7">
        <v>1.87922325212529E-3</v>
      </c>
      <c r="F7" s="6">
        <v>1.320468115646678E-3</v>
      </c>
      <c r="G7" s="7">
        <v>4.3961162606284887E-3</v>
      </c>
      <c r="H7" s="6">
        <v>9.3739244990520554E-4</v>
      </c>
      <c r="I7" s="7">
        <v>3.1207767478738631E-3</v>
      </c>
      <c r="J7" s="6">
        <v>9.3739244990520554E-4</v>
      </c>
      <c r="K7" s="7">
        <v>3.1207767478738631E-3</v>
      </c>
      <c r="L7" s="6">
        <v>9.0111455477592806E-4</v>
      </c>
      <c r="M7" s="7">
        <v>2.9999999999998496E-3</v>
      </c>
      <c r="N7" s="6">
        <v>9.0111455477592806E-4</v>
      </c>
      <c r="O7" s="7">
        <v>2.9999999999998496E-3</v>
      </c>
      <c r="P7" s="6">
        <v>5.1462214950400487E-2</v>
      </c>
      <c r="Q7" s="7">
        <v>0.17132854422661636</v>
      </c>
      <c r="R7" s="6">
        <v>5.2062957986917846E-2</v>
      </c>
      <c r="S7" s="7">
        <v>0.17332854422661625</v>
      </c>
      <c r="T7" s="6">
        <v>5.7379591054943502E-2</v>
      </c>
      <c r="U7" s="7">
        <v>0.19102873464029857</v>
      </c>
      <c r="V7" s="6">
        <v>5.7379591054943502E-2</v>
      </c>
      <c r="W7" s="7">
        <v>0.19102873464029857</v>
      </c>
      <c r="X7" s="6">
        <v>5.7115497431814433E-2</v>
      </c>
      <c r="Y7" s="7">
        <v>0.19014951138817321</v>
      </c>
      <c r="Z7" s="6">
        <v>4.6975421601277434E-2</v>
      </c>
      <c r="AA7" s="7">
        <v>0.15639106488392177</v>
      </c>
      <c r="AB7" s="6">
        <v>4.5737657633113216E-2</v>
      </c>
      <c r="AC7" s="7">
        <v>0.15227028813604734</v>
      </c>
      <c r="AD7" s="6">
        <v>4.6338400669630575E-2</v>
      </c>
      <c r="AE7" s="7">
        <v>0.15427028813604726</v>
      </c>
      <c r="AF7" s="6">
        <v>8.5296129672775001E-2</v>
      </c>
      <c r="AG7" s="7">
        <v>0.28523139966102951</v>
      </c>
      <c r="AH7" s="6">
        <v>0.23391993651083109</v>
      </c>
      <c r="AI7" s="7">
        <v>0.78223139966103017</v>
      </c>
    </row>
    <row r="8" spans="2:35">
      <c r="B8" s="5" t="s">
        <v>16</v>
      </c>
      <c r="D8" s="8">
        <v>5.5101327812079326E-4</v>
      </c>
      <c r="E8" s="9">
        <v>1.4054656618896631E-3</v>
      </c>
      <c r="F8" s="8">
        <v>7.9481473500653266E-4</v>
      </c>
      <c r="G8" s="9">
        <v>2.0273283094476144E-3</v>
      </c>
      <c r="H8" s="8">
        <v>9.7850936088716978E-4</v>
      </c>
      <c r="I8" s="9">
        <v>2.4958768893101383E-3</v>
      </c>
      <c r="J8" s="8">
        <v>9.7850936088716978E-4</v>
      </c>
      <c r="K8" s="9">
        <v>2.4958768893101383E-3</v>
      </c>
      <c r="L8" s="8">
        <v>9.6078648506359166E-4</v>
      </c>
      <c r="M8" s="9">
        <v>2.4506712755997168E-3</v>
      </c>
      <c r="N8" s="8">
        <v>9.6078648506359166E-4</v>
      </c>
      <c r="O8" s="9">
        <v>2.4506712755997168E-3</v>
      </c>
      <c r="P8" s="8">
        <v>4.0989239976159109E-2</v>
      </c>
      <c r="Q8" s="9">
        <v>0.10455096379877946</v>
      </c>
      <c r="R8" s="8">
        <v>4.1734661952927965E-2</v>
      </c>
      <c r="S8" s="9">
        <v>0.10645230634997871</v>
      </c>
      <c r="T8" s="8">
        <v>3.7282803503878581E-2</v>
      </c>
      <c r="U8" s="9">
        <v>9.5096982567088678E-2</v>
      </c>
      <c r="V8" s="8">
        <v>3.7282803503878581E-2</v>
      </c>
      <c r="W8" s="9">
        <v>9.5096982567088678E-2</v>
      </c>
      <c r="X8" s="8">
        <v>1.6889426129901519E-2</v>
      </c>
      <c r="Y8" s="9">
        <v>4.3079739485693137E-2</v>
      </c>
      <c r="Z8" s="8">
        <v>4.5699260795140306E-2</v>
      </c>
      <c r="AA8" s="9">
        <v>0.11656478050831665</v>
      </c>
      <c r="AB8" s="8">
        <v>8.4981553181973313E-2</v>
      </c>
      <c r="AC8" s="9">
        <v>0.21676184519303968</v>
      </c>
      <c r="AD8" s="8">
        <v>8.5373603513092755E-2</v>
      </c>
      <c r="AE8" s="9">
        <v>0.21776184519303995</v>
      </c>
      <c r="AF8" s="8">
        <v>0.11233224555462473</v>
      </c>
      <c r="AG8" s="9">
        <v>0.29128210557107009</v>
      </c>
      <c r="AH8" s="8">
        <v>0.28430795856508007</v>
      </c>
      <c r="AI8" s="9">
        <v>0.73722216085477021</v>
      </c>
    </row>
    <row r="9" spans="2:35">
      <c r="B9" s="5" t="s">
        <v>17</v>
      </c>
      <c r="D9" s="8">
        <v>6.7159167226304994E-4</v>
      </c>
      <c r="E9" s="9">
        <v>9.9999999999975738E-4</v>
      </c>
      <c r="F9" s="8">
        <v>0</v>
      </c>
      <c r="G9" s="9">
        <v>0</v>
      </c>
      <c r="H9" s="8">
        <v>1.343183344526544E-3</v>
      </c>
      <c r="I9" s="9">
        <v>2.0000000000000443E-3</v>
      </c>
      <c r="J9" s="8">
        <v>1.343183344526544E-3</v>
      </c>
      <c r="K9" s="9">
        <v>2.0000000000000443E-3</v>
      </c>
      <c r="L9" s="8">
        <v>1.343183344526544E-3</v>
      </c>
      <c r="M9" s="9">
        <v>2.0000000000000443E-3</v>
      </c>
      <c r="N9" s="8">
        <v>1.343183344526544E-3</v>
      </c>
      <c r="O9" s="9">
        <v>2.0000000000000443E-3</v>
      </c>
      <c r="P9" s="8">
        <v>-5.9100067159167491E-2</v>
      </c>
      <c r="Q9" s="9">
        <v>-8.8000000000000342E-2</v>
      </c>
      <c r="R9" s="8">
        <v>-5.8428475486904219E-2</v>
      </c>
      <c r="S9" s="9">
        <v>-8.7000000000000327E-2</v>
      </c>
      <c r="T9" s="8">
        <v>-7.3875083948959253E-2</v>
      </c>
      <c r="U9" s="9">
        <v>-0.11000000000000029</v>
      </c>
      <c r="V9" s="8">
        <v>-7.3875083948959253E-2</v>
      </c>
      <c r="W9" s="9">
        <v>-0.11000000000000029</v>
      </c>
      <c r="X9" s="8">
        <v>-7.8576225654802045E-2</v>
      </c>
      <c r="Y9" s="9">
        <v>-0.11700000000000019</v>
      </c>
      <c r="Z9" s="8">
        <v>-0.12222968435191417</v>
      </c>
      <c r="AA9" s="9">
        <v>-0.1820000000000003</v>
      </c>
      <c r="AB9" s="8">
        <v>-0.11887172599059781</v>
      </c>
      <c r="AC9" s="9">
        <v>-0.17700000000000018</v>
      </c>
      <c r="AD9" s="8">
        <v>-0.11887172599059781</v>
      </c>
      <c r="AE9" s="9">
        <v>-0.17700000000000018</v>
      </c>
      <c r="AF9" s="8">
        <v>-8.1934184016118294E-2</v>
      </c>
      <c r="AG9" s="9">
        <v>-0.12200000000000011</v>
      </c>
      <c r="AH9" s="8">
        <v>6.9845533915379399E-2</v>
      </c>
      <c r="AI9" s="9">
        <v>0.10399999999999984</v>
      </c>
    </row>
    <row r="10" spans="2:35">
      <c r="B10" s="5" t="s">
        <v>18</v>
      </c>
      <c r="D10" s="8">
        <v>4.6986136801119294E-4</v>
      </c>
      <c r="E10" s="9">
        <v>1.2303684587593191E-3</v>
      </c>
      <c r="F10" s="8">
        <v>8.7974653778388756E-4</v>
      </c>
      <c r="G10" s="9">
        <v>2.3036845875920044E-3</v>
      </c>
      <c r="H10" s="8">
        <v>1.2336347964765348E-3</v>
      </c>
      <c r="I10" s="9">
        <v>3.2303684587593881E-3</v>
      </c>
      <c r="J10" s="8">
        <v>1.2336347964765348E-3</v>
      </c>
      <c r="K10" s="9">
        <v>3.2303684587593881E-3</v>
      </c>
      <c r="L10" s="8">
        <v>1.3216094502548348E-3</v>
      </c>
      <c r="M10" s="9">
        <v>3.4607369175186733E-3</v>
      </c>
      <c r="N10" s="8">
        <v>1.3216094502548348E-3</v>
      </c>
      <c r="O10" s="9">
        <v>3.4607369175186733E-3</v>
      </c>
      <c r="P10" s="8">
        <v>3.7810763996190655E-2</v>
      </c>
      <c r="Q10" s="9">
        <v>9.9010420072260533E-2</v>
      </c>
      <c r="R10" s="8">
        <v>3.8574537424655997E-2</v>
      </c>
      <c r="S10" s="9">
        <v>0.10101042007226102</v>
      </c>
      <c r="T10" s="8">
        <v>3.3092253880291356E-2</v>
      </c>
      <c r="U10" s="9">
        <v>8.6654635123364479E-2</v>
      </c>
      <c r="V10" s="8">
        <v>3.3092253880291356E-2</v>
      </c>
      <c r="W10" s="9">
        <v>8.6654635123364479E-2</v>
      </c>
      <c r="X10" s="8">
        <v>3.3004279226513056E-2</v>
      </c>
      <c r="Y10" s="9">
        <v>8.642426666460519E-2</v>
      </c>
      <c r="Z10" s="8">
        <v>2.2253464673339662E-2</v>
      </c>
      <c r="AA10" s="9">
        <v>5.8272424370809942E-2</v>
      </c>
      <c r="AB10" s="8">
        <v>2.09898417777441E-2</v>
      </c>
      <c r="AC10" s="9">
        <v>5.4963529747087236E-2</v>
      </c>
      <c r="AD10" s="8">
        <v>2.1371728491976549E-2</v>
      </c>
      <c r="AE10" s="9">
        <v>5.5963529747086849E-2</v>
      </c>
      <c r="AF10" s="8">
        <v>6.2025293409312843E-2</v>
      </c>
      <c r="AG10" s="9">
        <v>0.16249135178288532</v>
      </c>
      <c r="AH10" s="8">
        <v>0.22043678105118047</v>
      </c>
      <c r="AI10" s="9">
        <v>0.57749135178288591</v>
      </c>
    </row>
    <row r="11" spans="2:35">
      <c r="B11" s="5" t="s">
        <v>19</v>
      </c>
      <c r="D11" s="8">
        <v>3.1303543869332096E-4</v>
      </c>
      <c r="E11" s="9">
        <v>7.1679759738418804E-4</v>
      </c>
      <c r="F11" s="8">
        <v>3.2394234409327538E-4</v>
      </c>
      <c r="G11" s="9">
        <v>7.4177254468775348E-4</v>
      </c>
      <c r="H11" s="8">
        <v>1.2600060241305666E-3</v>
      </c>
      <c r="I11" s="9">
        <v>2.8851982208661382E-3</v>
      </c>
      <c r="J11" s="8">
        <v>1.2600060241305666E-3</v>
      </c>
      <c r="K11" s="9">
        <v>2.8851982208661382E-3</v>
      </c>
      <c r="L11" s="8">
        <v>1.0627847277617786E-3</v>
      </c>
      <c r="M11" s="9">
        <v>2.4335951947675729E-3</v>
      </c>
      <c r="N11" s="8">
        <v>1.0627847277617786E-3</v>
      </c>
      <c r="O11" s="9">
        <v>2.4335951947675729E-3</v>
      </c>
      <c r="P11" s="8">
        <v>5.1503899594012692E-2</v>
      </c>
      <c r="Q11" s="9">
        <v>0.11793511826966278</v>
      </c>
      <c r="R11" s="8">
        <v>5.2450870179449716E-2</v>
      </c>
      <c r="S11" s="9">
        <v>0.12010351889314475</v>
      </c>
      <c r="T11" s="8">
        <v>4.3188632710607688E-2</v>
      </c>
      <c r="U11" s="9">
        <v>9.8894579765425344E-2</v>
      </c>
      <c r="V11" s="8">
        <v>4.3188632710607688E-2</v>
      </c>
      <c r="W11" s="9">
        <v>9.8894579765425344E-2</v>
      </c>
      <c r="X11" s="8">
        <v>4.385706757082275E-2</v>
      </c>
      <c r="Y11" s="9">
        <v>0.1004251812328181</v>
      </c>
      <c r="Z11" s="8">
        <v>7.1379219785144832E-2</v>
      </c>
      <c r="AA11" s="9">
        <v>0.1634462010394245</v>
      </c>
      <c r="AB11" s="8">
        <v>8.2237375791517353E-2</v>
      </c>
      <c r="AC11" s="9">
        <v>0.188309520572434</v>
      </c>
      <c r="AD11" s="8">
        <v>8.2747632526579018E-2</v>
      </c>
      <c r="AE11" s="9">
        <v>0.18947792119591594</v>
      </c>
      <c r="AF11" s="8">
        <v>0.12449024791166452</v>
      </c>
      <c r="AG11" s="9">
        <v>0.28606638454378197</v>
      </c>
      <c r="AH11" s="8">
        <v>0.30223598330551615</v>
      </c>
      <c r="AI11" s="9">
        <v>0.694508658096606</v>
      </c>
    </row>
    <row r="12" spans="2:35">
      <c r="B12" s="5" t="s">
        <v>20</v>
      </c>
      <c r="D12" s="8">
        <v>0</v>
      </c>
      <c r="E12" s="9">
        <v>0</v>
      </c>
      <c r="F12" s="8">
        <v>0</v>
      </c>
      <c r="G12" s="9">
        <v>0</v>
      </c>
      <c r="H12" s="8">
        <v>7.5815011372259988E-4</v>
      </c>
      <c r="I12" s="9">
        <v>1.0000000000000332E-3</v>
      </c>
      <c r="J12" s="8">
        <v>7.5815011372259988E-4</v>
      </c>
      <c r="K12" s="9">
        <v>1.0000000000000332E-3</v>
      </c>
      <c r="L12" s="8">
        <v>7.5815011372259988E-4</v>
      </c>
      <c r="M12" s="9">
        <v>1.0000000000000332E-3</v>
      </c>
      <c r="N12" s="8">
        <v>7.5815011372259988E-4</v>
      </c>
      <c r="O12" s="9">
        <v>1.0000000000000332E-3</v>
      </c>
      <c r="P12" s="8">
        <v>-5.9893858984078951E-2</v>
      </c>
      <c r="Q12" s="9">
        <v>-7.9000000000000126E-2</v>
      </c>
      <c r="R12" s="8">
        <v>-5.9893858984078951E-2</v>
      </c>
      <c r="S12" s="9">
        <v>-7.9000000000000126E-2</v>
      </c>
      <c r="T12" s="8">
        <v>-7.5815011372251662E-2</v>
      </c>
      <c r="U12" s="9">
        <v>-9.9999999999999881E-2</v>
      </c>
      <c r="V12" s="8">
        <v>-7.5815011372251662E-2</v>
      </c>
      <c r="W12" s="9">
        <v>-9.9999999999999881E-2</v>
      </c>
      <c r="X12" s="8">
        <v>-8.6429112964366839E-2</v>
      </c>
      <c r="Y12" s="9">
        <v>-0.11399999999999988</v>
      </c>
      <c r="Z12" s="8">
        <v>-0.12888551933282788</v>
      </c>
      <c r="AA12" s="9">
        <v>-0.17</v>
      </c>
      <c r="AB12" s="8">
        <v>-0.1091736163760425</v>
      </c>
      <c r="AC12" s="9">
        <v>-0.14400000000000007</v>
      </c>
      <c r="AD12" s="8">
        <v>-0.10841546626232013</v>
      </c>
      <c r="AE12" s="9">
        <v>-0.14300000000000021</v>
      </c>
      <c r="AF12" s="8">
        <v>-7.1266110689916506E-2</v>
      </c>
      <c r="AG12" s="9">
        <v>-9.3999999999999834E-2</v>
      </c>
      <c r="AH12" s="8">
        <v>8.4912812736922083E-2</v>
      </c>
      <c r="AI12" s="9">
        <v>0.11200000000000021</v>
      </c>
    </row>
    <row r="13" spans="2:35">
      <c r="B13" s="5" t="s">
        <v>21</v>
      </c>
      <c r="D13" s="8">
        <v>5.3193365999670839E-4</v>
      </c>
      <c r="E13" s="9">
        <v>1.2436390232132138E-3</v>
      </c>
      <c r="F13" s="8">
        <v>3.4049482466969039E-4</v>
      </c>
      <c r="G13" s="9">
        <v>7.9606289845245864E-4</v>
      </c>
      <c r="H13" s="8">
        <v>9.5361455491982383E-4</v>
      </c>
      <c r="I13" s="9">
        <v>2.2295116154328878E-3</v>
      </c>
      <c r="J13" s="8">
        <v>9.5361455491982383E-4</v>
      </c>
      <c r="K13" s="9">
        <v>2.2295116154328878E-3</v>
      </c>
      <c r="L13" s="8">
        <v>6.4476371108557196E-4</v>
      </c>
      <c r="M13" s="9">
        <v>1.5074310429290766E-3</v>
      </c>
      <c r="N13" s="8">
        <v>6.4476371108557196E-4</v>
      </c>
      <c r="O13" s="9">
        <v>1.5074310429290766E-3</v>
      </c>
      <c r="P13" s="8">
        <v>3.4854815118580573E-2</v>
      </c>
      <c r="Q13" s="9">
        <v>8.1489124468298618E-2</v>
      </c>
      <c r="R13" s="8">
        <v>3.5603130682765327E-2</v>
      </c>
      <c r="S13" s="9">
        <v>8.323865548557581E-2</v>
      </c>
      <c r="T13" s="8">
        <v>2.8637447320524201E-2</v>
      </c>
      <c r="U13" s="9">
        <v>6.6953174223337561E-2</v>
      </c>
      <c r="V13" s="8">
        <v>2.8637447320524201E-2</v>
      </c>
      <c r="W13" s="9">
        <v>6.6953174223337561E-2</v>
      </c>
      <c r="X13" s="8">
        <v>6.3046710230377778E-2</v>
      </c>
      <c r="Y13" s="9">
        <v>0.14740061594936438</v>
      </c>
      <c r="Z13" s="8">
        <v>8.7546625897324537E-2</v>
      </c>
      <c r="AA13" s="9">
        <v>0.20468041130774975</v>
      </c>
      <c r="AB13" s="8">
        <v>7.5342545052706766E-2</v>
      </c>
      <c r="AC13" s="9">
        <v>0.17614777214197519</v>
      </c>
      <c r="AD13" s="8">
        <v>7.5983729142076184E-2</v>
      </c>
      <c r="AE13" s="9">
        <v>0.17764683417653093</v>
      </c>
      <c r="AF13" s="8">
        <v>0.113418822262914</v>
      </c>
      <c r="AG13" s="9">
        <v>0.26670745165311271</v>
      </c>
      <c r="AH13" s="8">
        <v>0.28198773106491326</v>
      </c>
      <c r="AI13" s="9">
        <v>0.66310183485618945</v>
      </c>
    </row>
    <row r="14" spans="2:35">
      <c r="B14" s="5" t="s">
        <v>22</v>
      </c>
      <c r="D14" s="8" t="s">
        <v>94</v>
      </c>
      <c r="E14" s="9">
        <v>0</v>
      </c>
      <c r="F14" s="8" t="s">
        <v>94</v>
      </c>
      <c r="G14" s="9">
        <v>0</v>
      </c>
      <c r="H14" s="8" t="s">
        <v>94</v>
      </c>
      <c r="I14" s="9">
        <v>0</v>
      </c>
      <c r="J14" s="8" t="s">
        <v>94</v>
      </c>
      <c r="K14" s="9">
        <v>0</v>
      </c>
      <c r="L14" s="8" t="s">
        <v>94</v>
      </c>
      <c r="M14" s="9">
        <v>0</v>
      </c>
      <c r="N14" s="8" t="s">
        <v>94</v>
      </c>
      <c r="O14" s="9">
        <v>0</v>
      </c>
      <c r="P14" s="8" t="s">
        <v>94</v>
      </c>
      <c r="Q14" s="9">
        <v>0</v>
      </c>
      <c r="R14" s="8" t="s">
        <v>94</v>
      </c>
      <c r="S14" s="9">
        <v>0</v>
      </c>
      <c r="T14" s="8" t="s">
        <v>94</v>
      </c>
      <c r="U14" s="9">
        <v>0</v>
      </c>
      <c r="V14" s="8" t="s">
        <v>94</v>
      </c>
      <c r="W14" s="9">
        <v>0</v>
      </c>
      <c r="X14" s="8" t="s">
        <v>94</v>
      </c>
      <c r="Y14" s="9">
        <v>0</v>
      </c>
      <c r="Z14" s="8" t="s">
        <v>94</v>
      </c>
      <c r="AA14" s="9">
        <v>0</v>
      </c>
      <c r="AB14" s="8" t="s">
        <v>94</v>
      </c>
      <c r="AC14" s="9">
        <v>0</v>
      </c>
      <c r="AD14" s="8" t="s">
        <v>94</v>
      </c>
      <c r="AE14" s="9">
        <v>0</v>
      </c>
      <c r="AF14" s="8" t="s">
        <v>94</v>
      </c>
      <c r="AG14" s="9">
        <v>0</v>
      </c>
      <c r="AH14" s="8" t="s">
        <v>94</v>
      </c>
      <c r="AI14" s="9">
        <v>0</v>
      </c>
    </row>
    <row r="15" spans="2:35">
      <c r="B15" s="5" t="s">
        <v>23</v>
      </c>
      <c r="D15" s="8">
        <v>1.6326764669527538E-3</v>
      </c>
      <c r="E15" s="9">
        <v>4.6334375917450807E-3</v>
      </c>
      <c r="F15" s="8">
        <v>3.0061066360056454E-3</v>
      </c>
      <c r="G15" s="9">
        <v>8.5311497862522647E-3</v>
      </c>
      <c r="H15" s="8">
        <v>4.1014792559281865E-3</v>
      </c>
      <c r="I15" s="9">
        <v>1.1639751384210303E-2</v>
      </c>
      <c r="J15" s="8">
        <v>4.1014792559281865E-3</v>
      </c>
      <c r="K15" s="9">
        <v>1.1639751384210303E-2</v>
      </c>
      <c r="L15" s="8">
        <v>5.5712935067346869E-3</v>
      </c>
      <c r="M15" s="9">
        <v>1.5810995804288457E-2</v>
      </c>
      <c r="N15" s="8">
        <v>5.5712935067346869E-3</v>
      </c>
      <c r="O15" s="9">
        <v>1.5810995804288457E-2</v>
      </c>
      <c r="P15" s="8">
        <v>-2.5929537701924299E-2</v>
      </c>
      <c r="Q15" s="9">
        <v>-7.3586468082625131E-2</v>
      </c>
      <c r="R15" s="8">
        <v>-2.5577169414961465E-2</v>
      </c>
      <c r="S15" s="9">
        <v>-7.2586468082625269E-2</v>
      </c>
      <c r="T15" s="8">
        <v>2.0933672959100313E-4</v>
      </c>
      <c r="U15" s="9">
        <v>5.940850449263781E-4</v>
      </c>
      <c r="V15" s="8">
        <v>2.0933672959100313E-4</v>
      </c>
      <c r="W15" s="9">
        <v>5.940850449263781E-4</v>
      </c>
      <c r="X15" s="8">
        <v>-2.5490184615634126E-3</v>
      </c>
      <c r="Y15" s="9">
        <v>-7.2339610455121068E-3</v>
      </c>
      <c r="Z15" s="8">
        <v>-1.6315347085757992E-3</v>
      </c>
      <c r="AA15" s="9">
        <v>-4.6301973501595471E-3</v>
      </c>
      <c r="AB15" s="8">
        <v>-9.7031924880237597E-3</v>
      </c>
      <c r="AC15" s="9">
        <v>-2.7537076539029127E-2</v>
      </c>
      <c r="AD15" s="8">
        <v>-9.7031924880237597E-3</v>
      </c>
      <c r="AE15" s="9">
        <v>-2.7537076539029127E-2</v>
      </c>
      <c r="AF15" s="8">
        <v>0.31386344334939764</v>
      </c>
      <c r="AG15" s="9">
        <v>0.68739675504844677</v>
      </c>
      <c r="AH15" s="8">
        <v>0.46711547629893024</v>
      </c>
      <c r="AI15" s="9">
        <v>1.0230361943851736</v>
      </c>
    </row>
    <row r="16" spans="2:35">
      <c r="B16" s="5" t="s">
        <v>24</v>
      </c>
      <c r="D16" s="8">
        <v>1.3713207041332609E-4</v>
      </c>
      <c r="E16" s="9">
        <v>3.5921982191247772E-4</v>
      </c>
      <c r="F16" s="8">
        <v>-7.6495163025058766E-4</v>
      </c>
      <c r="G16" s="9">
        <v>-2.0038039793463156E-3</v>
      </c>
      <c r="H16" s="8">
        <v>-4.7091131857812663E-4</v>
      </c>
      <c r="I16" s="9">
        <v>-1.2335603151496872E-3</v>
      </c>
      <c r="J16" s="8">
        <v>-4.7091131857812663E-4</v>
      </c>
      <c r="K16" s="9">
        <v>-1.2335603151496872E-3</v>
      </c>
      <c r="L16" s="8">
        <v>-1.2405947206565182E-3</v>
      </c>
      <c r="M16" s="9">
        <v>-3.2497592523507862E-3</v>
      </c>
      <c r="N16" s="8">
        <v>-1.2405947206565182E-3</v>
      </c>
      <c r="O16" s="9">
        <v>-3.2497592523507862E-3</v>
      </c>
      <c r="P16" s="8">
        <v>-8.0578560350628825E-2</v>
      </c>
      <c r="Q16" s="9">
        <v>-0.21107692760612601</v>
      </c>
      <c r="R16" s="8">
        <v>-8.0074706716163679E-2</v>
      </c>
      <c r="S16" s="9">
        <v>-0.209757074326751</v>
      </c>
      <c r="T16" s="8">
        <v>-7.6410132489379001E-2</v>
      </c>
      <c r="U16" s="9">
        <v>-0.20015765898092619</v>
      </c>
      <c r="V16" s="8">
        <v>-7.6410132489379001E-2</v>
      </c>
      <c r="W16" s="9">
        <v>-0.20015765898092619</v>
      </c>
      <c r="X16" s="8">
        <v>-7.6416158750767793E-2</v>
      </c>
      <c r="Y16" s="9">
        <v>-0.20017344487649652</v>
      </c>
      <c r="Z16" s="8">
        <v>-6.2491907730240714E-2</v>
      </c>
      <c r="AA16" s="9">
        <v>-0.16369862934442189</v>
      </c>
      <c r="AB16" s="8">
        <v>-7.424087656445566E-2</v>
      </c>
      <c r="AC16" s="9">
        <v>-0.19447525569856683</v>
      </c>
      <c r="AD16" s="8">
        <v>-7.5286819398181604E-2</v>
      </c>
      <c r="AE16" s="9">
        <v>-0.19721512097828703</v>
      </c>
      <c r="AF16" s="8">
        <v>-3.1239614669524851E-2</v>
      </c>
      <c r="AG16" s="9">
        <v>-8.1849296814920022E-2</v>
      </c>
      <c r="AH16" s="8">
        <v>9.8741938986534938E-2</v>
      </c>
      <c r="AI16" s="9">
        <v>0.25870864150170858</v>
      </c>
    </row>
    <row r="17" spans="2:35">
      <c r="B17" s="5" t="s">
        <v>25</v>
      </c>
      <c r="D17" s="8">
        <v>8.0469403858751676E-5</v>
      </c>
      <c r="E17" s="9">
        <v>9.7585133397435752E-4</v>
      </c>
      <c r="F17" s="8">
        <v>2.4395045947978033E-3</v>
      </c>
      <c r="G17" s="9">
        <v>2.9583838066553226E-2</v>
      </c>
      <c r="H17" s="8">
        <v>5.261916270306255E-3</v>
      </c>
      <c r="I17" s="9">
        <v>6.3811184939952165E-2</v>
      </c>
      <c r="J17" s="8">
        <v>5.261916270306255E-3</v>
      </c>
      <c r="K17" s="9">
        <v>6.3811184939952165E-2</v>
      </c>
      <c r="L17" s="8">
        <v>8.1018957559095828E-3</v>
      </c>
      <c r="M17" s="9">
        <v>9.825157640041085E-2</v>
      </c>
      <c r="N17" s="8">
        <v>8.1018957559095828E-3</v>
      </c>
      <c r="O17" s="9">
        <v>9.825157640041085E-2</v>
      </c>
      <c r="P17" s="8">
        <v>-9.1579397264179963E-2</v>
      </c>
      <c r="Q17" s="9">
        <v>-1.1105820684550403</v>
      </c>
      <c r="R17" s="8">
        <v>-9.148717435557463E-2</v>
      </c>
      <c r="S17" s="9">
        <v>-1.1094636825335602</v>
      </c>
      <c r="T17" s="8">
        <v>-0.13135192914187499</v>
      </c>
      <c r="U17" s="9">
        <v>-1.5929030056960329</v>
      </c>
      <c r="V17" s="8">
        <v>-0.13135192914187499</v>
      </c>
      <c r="W17" s="9">
        <v>-1.5929030056960329</v>
      </c>
      <c r="X17" s="8">
        <v>-0.13135216315793585</v>
      </c>
      <c r="Y17" s="9">
        <v>-1.5929058436055268</v>
      </c>
      <c r="Z17" s="8">
        <v>-0.14007408728835191</v>
      </c>
      <c r="AA17" s="9">
        <v>-1.6986764954228004</v>
      </c>
      <c r="AB17" s="8">
        <v>-0.14358477552592686</v>
      </c>
      <c r="AC17" s="9">
        <v>-1.7412505625280861</v>
      </c>
      <c r="AD17" s="8">
        <v>-0.18456495523629646</v>
      </c>
      <c r="AE17" s="9">
        <v>-2.2382166281281144</v>
      </c>
      <c r="AF17" s="8">
        <v>-1.4433703212270443E-2</v>
      </c>
      <c r="AG17" s="9">
        <v>-3.7415287906618362E-2</v>
      </c>
      <c r="AH17" s="8">
        <v>0.11620407514269093</v>
      </c>
      <c r="AI17" s="9">
        <v>0.30122615543943898</v>
      </c>
    </row>
    <row r="18" spans="2:35">
      <c r="B18" s="5" t="s">
        <v>26</v>
      </c>
      <c r="D18" s="8">
        <v>9.9419553678270489E-4</v>
      </c>
      <c r="E18" s="9">
        <v>2.3625484552931139E-3</v>
      </c>
      <c r="F18" s="8">
        <v>-1.9196921254932553E-3</v>
      </c>
      <c r="G18" s="9">
        <v>-4.5618447256351499E-3</v>
      </c>
      <c r="H18" s="8">
        <v>2.7866194663428434E-3</v>
      </c>
      <c r="I18" s="9">
        <v>6.6219604415065966E-3</v>
      </c>
      <c r="J18" s="8">
        <v>2.7866194663428434E-3</v>
      </c>
      <c r="K18" s="9">
        <v>6.6219604415065966E-3</v>
      </c>
      <c r="L18" s="8">
        <v>4.096611930892502E-3</v>
      </c>
      <c r="M18" s="9">
        <v>9.7349503504962197E-3</v>
      </c>
      <c r="N18" s="8">
        <v>4.096611930892502E-3</v>
      </c>
      <c r="O18" s="9">
        <v>9.7349503504962197E-3</v>
      </c>
      <c r="P18" s="8">
        <v>-7.1076629752686471E-2</v>
      </c>
      <c r="Q18" s="9">
        <v>-0.16890236942024953</v>
      </c>
      <c r="R18" s="8">
        <v>-7.0537410596284489E-2</v>
      </c>
      <c r="S18" s="9">
        <v>-0.16762100037574088</v>
      </c>
      <c r="T18" s="8">
        <v>-6.9843399247931259E-2</v>
      </c>
      <c r="U18" s="9">
        <v>-0.16597179216835578</v>
      </c>
      <c r="V18" s="8">
        <v>-6.9843399247931259E-2</v>
      </c>
      <c r="W18" s="9">
        <v>-0.16597179216835578</v>
      </c>
      <c r="X18" s="8">
        <v>-6.9769286541620179E-2</v>
      </c>
      <c r="Y18" s="9">
        <v>-0.16579567504316792</v>
      </c>
      <c r="Z18" s="8">
        <v>-6.6861968230563451E-2</v>
      </c>
      <c r="AA18" s="9">
        <v>-0.15888689288643115</v>
      </c>
      <c r="AB18" s="8">
        <v>-6.903097913846612E-2</v>
      </c>
      <c r="AC18" s="9">
        <v>-0.16404120426723037</v>
      </c>
      <c r="AD18" s="8">
        <v>-6.9772644564872199E-2</v>
      </c>
      <c r="AE18" s="9">
        <v>-0.1658036548543354</v>
      </c>
      <c r="AF18" s="8">
        <v>-3.3020932549970738E-2</v>
      </c>
      <c r="AG18" s="9">
        <v>-8.0375862087833289E-2</v>
      </c>
      <c r="AH18" s="8">
        <v>8.3187406013019327E-2</v>
      </c>
      <c r="AI18" s="9">
        <v>0.20248548289872481</v>
      </c>
    </row>
    <row r="19" spans="2:35">
      <c r="B19" s="5" t="s">
        <v>27</v>
      </c>
      <c r="D19" s="8">
        <v>-1.085483022350231E-3</v>
      </c>
      <c r="E19" s="9">
        <v>-1.7187968634660134E-3</v>
      </c>
      <c r="F19" s="8">
        <v>7.5920112665321948E-3</v>
      </c>
      <c r="G19" s="9">
        <v>1.2021491707959683E-2</v>
      </c>
      <c r="H19" s="8">
        <v>-2.7714753363193845E-3</v>
      </c>
      <c r="I19" s="9">
        <v>-4.3884639530569125E-3</v>
      </c>
      <c r="J19" s="8">
        <v>-2.7714753363193845E-3</v>
      </c>
      <c r="K19" s="9">
        <v>-4.3884639530569125E-3</v>
      </c>
      <c r="L19" s="8">
        <v>1.2370891044717336E-3</v>
      </c>
      <c r="M19" s="9">
        <v>1.9588559459827719E-3</v>
      </c>
      <c r="N19" s="8">
        <v>1.2370891044717336E-3</v>
      </c>
      <c r="O19" s="9">
        <v>1.9588559459827719E-3</v>
      </c>
      <c r="P19" s="8">
        <v>-0.12815778178021175</v>
      </c>
      <c r="Q19" s="9">
        <v>-0.20293011389128585</v>
      </c>
      <c r="R19" s="8">
        <v>-0.12737972301698075</v>
      </c>
      <c r="S19" s="9">
        <v>-0.20169810479091485</v>
      </c>
      <c r="T19" s="8">
        <v>-0.19513701388648419</v>
      </c>
      <c r="U19" s="9">
        <v>-0.30898768613443656</v>
      </c>
      <c r="V19" s="8">
        <v>-0.19513701388648419</v>
      </c>
      <c r="W19" s="9">
        <v>-0.30898768613443656</v>
      </c>
      <c r="X19" s="8">
        <v>-0.19491250252973102</v>
      </c>
      <c r="Y19" s="9">
        <v>-0.30863218594893904</v>
      </c>
      <c r="Z19" s="8">
        <v>-0.1723869698313043</v>
      </c>
      <c r="AA19" s="9">
        <v>-0.27296436420251574</v>
      </c>
      <c r="AB19" s="8">
        <v>-9.6253717409895523E-2</v>
      </c>
      <c r="AC19" s="9">
        <v>-0.15241195318086961</v>
      </c>
      <c r="AD19" s="8">
        <v>-9.5431704009755425E-2</v>
      </c>
      <c r="AE19" s="9">
        <v>-0.15111034456535327</v>
      </c>
      <c r="AF19" s="8"/>
      <c r="AG19" s="9">
        <v>0</v>
      </c>
      <c r="AH19" s="8">
        <v>0</v>
      </c>
      <c r="AI19" s="9">
        <v>0</v>
      </c>
    </row>
    <row r="20" spans="2:35">
      <c r="B20" s="5" t="s">
        <v>28</v>
      </c>
      <c r="D20" s="8">
        <v>0</v>
      </c>
      <c r="E20" s="9">
        <v>0</v>
      </c>
      <c r="F20" s="8">
        <v>1.9408054342555658E-3</v>
      </c>
      <c r="G20" s="9">
        <v>8.0000000000010184E-3</v>
      </c>
      <c r="H20" s="8">
        <v>7.2780203784583719E-4</v>
      </c>
      <c r="I20" s="9">
        <v>3.0000000000007339E-3</v>
      </c>
      <c r="J20" s="8">
        <v>7.2780203784583719E-4</v>
      </c>
      <c r="K20" s="9">
        <v>3.0000000000007339E-3</v>
      </c>
      <c r="L20" s="8">
        <v>9.7040271712800497E-4</v>
      </c>
      <c r="M20" s="9">
        <v>4.0000000000012127E-3</v>
      </c>
      <c r="N20" s="8">
        <v>9.7040271712800497E-4</v>
      </c>
      <c r="O20" s="9">
        <v>4.0000000000012127E-3</v>
      </c>
      <c r="P20" s="8">
        <v>-0.10650169820475486</v>
      </c>
      <c r="Q20" s="9">
        <v>-0.43899999999999928</v>
      </c>
      <c r="R20" s="8">
        <v>-0.10601649684619097</v>
      </c>
      <c r="S20" s="9">
        <v>-0.43699999999999906</v>
      </c>
      <c r="T20" s="8">
        <v>-9.0732654051431161E-2</v>
      </c>
      <c r="U20" s="9">
        <v>-0.37399999999999906</v>
      </c>
      <c r="V20" s="8">
        <v>-9.0732654051431161E-2</v>
      </c>
      <c r="W20" s="9">
        <v>-0.37399999999999906</v>
      </c>
      <c r="X20" s="8">
        <v>-9.0975254730713107E-2</v>
      </c>
      <c r="Y20" s="9">
        <v>-0.37499999999999956</v>
      </c>
      <c r="Z20" s="8">
        <v>-0.10019408054342538</v>
      </c>
      <c r="AA20" s="9">
        <v>-0.41299999999999948</v>
      </c>
      <c r="AB20" s="8">
        <v>-0.10019408054342538</v>
      </c>
      <c r="AC20" s="9">
        <v>-0.41299999999999948</v>
      </c>
      <c r="AD20" s="8">
        <v>-9.9951479864143433E-2</v>
      </c>
      <c r="AE20" s="9">
        <v>-0.41199999999999892</v>
      </c>
      <c r="AF20" s="8">
        <v>-6.4531780688985796E-2</v>
      </c>
      <c r="AG20" s="9">
        <v>-0.26599999999999968</v>
      </c>
      <c r="AH20" s="8">
        <v>5.1673944687044893E-2</v>
      </c>
      <c r="AI20" s="9">
        <v>0.21299999999999936</v>
      </c>
    </row>
    <row r="21" spans="2:35" ht="16.5" thickBot="1">
      <c r="B21" s="5" t="s">
        <v>29</v>
      </c>
      <c r="D21" s="10">
        <v>0</v>
      </c>
      <c r="E21" s="11">
        <v>0</v>
      </c>
      <c r="F21" s="10">
        <v>2.118099894860892E-3</v>
      </c>
      <c r="G21" s="11">
        <v>7.9867612190201928E-3</v>
      </c>
      <c r="H21" s="10">
        <v>9.5542706541018596E-4</v>
      </c>
      <c r="I21" s="11">
        <v>3.6026477561964935E-3</v>
      </c>
      <c r="J21" s="10">
        <v>9.5542706541018596E-4</v>
      </c>
      <c r="K21" s="11">
        <v>3.6026477561964935E-3</v>
      </c>
      <c r="L21" s="10">
        <v>9.5542706541018596E-4</v>
      </c>
      <c r="M21" s="11">
        <v>3.6026477561964935E-3</v>
      </c>
      <c r="N21" s="10">
        <v>9.5542706541018596E-4</v>
      </c>
      <c r="O21" s="11">
        <v>3.6026477561964935E-3</v>
      </c>
      <c r="P21" s="10">
        <v>-0.10517970967965551</v>
      </c>
      <c r="Q21" s="11">
        <v>-0.3966032141994198</v>
      </c>
      <c r="R21" s="10">
        <v>-0.10486357461961904</v>
      </c>
      <c r="S21" s="11">
        <v>-0.39541115746800803</v>
      </c>
      <c r="T21" s="10">
        <v>-8.6926508534412417E-2</v>
      </c>
      <c r="U21" s="11">
        <v>-0.32777550716656612</v>
      </c>
      <c r="V21" s="10">
        <v>-8.6926508534412417E-2</v>
      </c>
      <c r="W21" s="11">
        <v>-0.32777550716656612</v>
      </c>
      <c r="X21" s="10">
        <v>-8.7086331535755734E-2</v>
      </c>
      <c r="Y21" s="11">
        <v>-0.32837815492276196</v>
      </c>
      <c r="Z21" s="10">
        <v>-7.7270420543453344E-2</v>
      </c>
      <c r="AA21" s="11">
        <v>-0.29136510495619039</v>
      </c>
      <c r="AB21" s="10">
        <v>-0.10586637437388968</v>
      </c>
      <c r="AC21" s="11">
        <v>-0.39919243436022822</v>
      </c>
      <c r="AD21" s="10">
        <v>-0.10549579466585535</v>
      </c>
      <c r="AE21" s="11">
        <v>-0.39779508211642456</v>
      </c>
      <c r="AF21" s="10">
        <v>1.2446801535379839</v>
      </c>
      <c r="AG21" s="11">
        <v>2.1522741193435588</v>
      </c>
      <c r="AH21" s="10">
        <v>1.5368253436470458</v>
      </c>
      <c r="AI21" s="11">
        <v>2.6574452912106046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75" t="s">
        <v>35</v>
      </c>
      <c r="G24" s="76"/>
      <c r="H24" s="75" t="str">
        <f>H4</f>
        <v>Table 1020: Change In 500MW Model</v>
      </c>
      <c r="I24" s="76"/>
      <c r="J24" s="75" t="str">
        <f>J4</f>
        <v>Table 1022 - 1028: service model inputs</v>
      </c>
      <c r="K24" s="76"/>
      <c r="L24" s="75" t="str">
        <f>L4</f>
        <v>Table 1032: LAF values</v>
      </c>
      <c r="M24" s="76"/>
      <c r="N24" s="75" t="s">
        <v>36</v>
      </c>
      <c r="O24" s="76"/>
      <c r="P24" s="75" t="str">
        <f>P4</f>
        <v>Table 1041: load characteristics</v>
      </c>
      <c r="Q24" s="76"/>
      <c r="R24" s="75" t="str">
        <f>R4</f>
        <v>Table 1055: NGC exit</v>
      </c>
      <c r="S24" s="76"/>
      <c r="T24" s="75" t="str">
        <f>T4</f>
        <v>Table 1059: Otex</v>
      </c>
      <c r="U24" s="76"/>
      <c r="V24" s="75" t="str">
        <f>V4</f>
        <v>Table 1060: Customer Contribs</v>
      </c>
      <c r="W24" s="76"/>
      <c r="X24" s="75" t="str">
        <f>X4</f>
        <v>Table 1061/1062: TPR data</v>
      </c>
      <c r="Y24" s="76"/>
      <c r="Z24" s="75" t="s">
        <v>37</v>
      </c>
      <c r="AA24" s="76"/>
      <c r="AB24" s="75" t="str">
        <f>AB4</f>
        <v>Table 1069: Peaking probabailities</v>
      </c>
      <c r="AC24" s="76"/>
      <c r="AD24" s="75" t="str">
        <f>AD4</f>
        <v>Table 1092: power factor</v>
      </c>
      <c r="AE24" s="76"/>
      <c r="AF24" s="75" t="str">
        <f>AF4</f>
        <v>Table 1053: volumes and mpans etc forecast</v>
      </c>
      <c r="AG24" s="76"/>
      <c r="AH24" s="75" t="str">
        <f>AH4</f>
        <v>Table 1076: allowed revenue</v>
      </c>
      <c r="AI24" s="76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 t="shared" ref="F27:F41" si="0">IF(OR(D7=0,D7 = ""),"-",F7-D7)</f>
        <v>7.5600297425881813E-4</v>
      </c>
      <c r="G27" s="17">
        <f t="shared" ref="G27:G41" si="1">IF(G7-E7=0,"-",G7-E7)</f>
        <v>2.5168930085031987E-3</v>
      </c>
      <c r="H27" s="28">
        <f t="shared" ref="H27:H41" si="2">IF(OR(F7=0,F7 = ""),"-",H7-F7)</f>
        <v>-3.8307566574147245E-4</v>
      </c>
      <c r="I27" s="17">
        <f t="shared" ref="I27:I41" si="3">IF(I7-G7=0,"-",I7-G7)</f>
        <v>-1.2753395127546256E-3</v>
      </c>
      <c r="J27" s="18">
        <f t="shared" ref="J27:J41" si="4">IF(OR(H7=0,H7 = ""),"-",J7-H7)</f>
        <v>0</v>
      </c>
      <c r="K27" s="17" t="str">
        <f t="shared" ref="K27:K41" si="5">IF(K7-I7=0,"-",K7-I7)</f>
        <v>-</v>
      </c>
      <c r="L27" s="18">
        <f t="shared" ref="L27:L41" si="6">IF(OR(J7=0,J7 = ""),"-",L7-J7)</f>
        <v>-3.6277895129277482E-5</v>
      </c>
      <c r="M27" s="17">
        <f t="shared" ref="M27:M41" si="7">IF(M7-K7=0,"-",M7-K7)</f>
        <v>-1.2077674787401354E-4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5.0561100395624559E-2</v>
      </c>
      <c r="Q27" s="17">
        <f>IF(Q7-O7=0,"-",Q7-O7)</f>
        <v>0.16832854422661653</v>
      </c>
      <c r="R27" s="18">
        <f t="shared" ref="R27:R41" si="8">IF(OR(P7=0,P7 = ""),"-",R7-P7)</f>
        <v>6.0074303651735939E-4</v>
      </c>
      <c r="S27" s="17">
        <f t="shared" ref="S27:S41" si="9">IF(S7-Q7=0,"-",S7-Q7)</f>
        <v>1.9999999999998908E-3</v>
      </c>
      <c r="T27" s="18">
        <f t="shared" ref="T27:T41" si="10">IF(OR(R7=0,R7 = ""),"-",T7-R7)</f>
        <v>5.3166330680256557E-3</v>
      </c>
      <c r="U27" s="17">
        <f t="shared" ref="U27:U41" si="11">IF(U7-S7=0,"-",U7-S7)</f>
        <v>1.7700190413682315E-2</v>
      </c>
      <c r="V27" s="18">
        <f t="shared" ref="V27:V40" si="12">IF(OR(T7=0,T7 = ""),"-",V7-T7)</f>
        <v>0</v>
      </c>
      <c r="W27" s="17" t="str">
        <f t="shared" ref="W27:W40" si="13">IF(W7-U7=0,"-",W7-U7)</f>
        <v>-</v>
      </c>
      <c r="X27" s="28">
        <f t="shared" ref="X27:X41" si="14">IF(OR(V7=0,V7 = ""),"-",X7-V7)</f>
        <v>-2.6409362312906914E-4</v>
      </c>
      <c r="Y27" s="17">
        <f t="shared" ref="Y27:Y41" si="15">IF(Y7-W7=0,"-",Y7-W7)</f>
        <v>-8.7922325212536068E-4</v>
      </c>
      <c r="Z27" s="18">
        <f>IF(OR(X7=0,X7 = ""),"-",Z7-X7)</f>
        <v>-1.0140075830536999E-2</v>
      </c>
      <c r="AA27" s="17">
        <f>IF(AA7-Y7=0,"-",AA7-Y7)</f>
        <v>-3.3758446504251444E-2</v>
      </c>
      <c r="AB27" s="18">
        <f>IF(OR(Z7=0,Z7 = ""),"-",AB7-Z7)</f>
        <v>-1.2377639681642183E-3</v>
      </c>
      <c r="AC27" s="17">
        <f>IF(AC7-AA7=0,"-",AC7-AA7)</f>
        <v>-4.1207767478744217E-3</v>
      </c>
      <c r="AD27" s="18">
        <f t="shared" ref="AD27:AD41" si="16">IF(OR(AB7=0,AB7 = ""),"-",AD7-AB7)</f>
        <v>6.0074303651735939E-4</v>
      </c>
      <c r="AE27" s="17">
        <f t="shared" ref="AE27:AE41" si="17">IF(AE7-AC7=0,"-",AE7-AC7)</f>
        <v>1.9999999999999185E-3</v>
      </c>
      <c r="AF27" s="28">
        <f t="shared" ref="AF27:AF41" si="18">IF(OR(AD7=0,AD7 = ""),"-",AF7-AD7)</f>
        <v>3.8957729003144426E-2</v>
      </c>
      <c r="AG27" s="17">
        <f t="shared" ref="AG27:AG41" si="19">IF(AG7-AE7=0,"-",AG7-AE7)</f>
        <v>0.13096111152498224</v>
      </c>
      <c r="AH27" s="28">
        <f t="shared" ref="AH27:AH41" si="20">IF(OR(AF7=0,AF7 = ""),"-",AH7-AF7)</f>
        <v>0.14862380683805609</v>
      </c>
      <c r="AI27" s="17">
        <f t="shared" ref="AI27:AI41" si="21">IF(AI7-AG7=0,"-",AI7-AG7)</f>
        <v>0.49700000000000066</v>
      </c>
    </row>
    <row r="28" spans="2:35">
      <c r="B28" s="5" t="s">
        <v>16</v>
      </c>
      <c r="D28" s="19"/>
      <c r="E28" s="20"/>
      <c r="F28" s="29">
        <f t="shared" si="0"/>
        <v>2.438014568857394E-4</v>
      </c>
      <c r="G28" s="21">
        <f t="shared" si="1"/>
        <v>6.2186264755795121E-4</v>
      </c>
      <c r="H28" s="29">
        <f t="shared" si="2"/>
        <v>1.8369462588063712E-4</v>
      </c>
      <c r="I28" s="21">
        <f t="shared" si="3"/>
        <v>4.6854857986252394E-4</v>
      </c>
      <c r="J28" s="22">
        <f t="shared" si="4"/>
        <v>0</v>
      </c>
      <c r="K28" s="21" t="str">
        <f t="shared" si="5"/>
        <v>-</v>
      </c>
      <c r="L28" s="22">
        <f t="shared" si="6"/>
        <v>-1.7722875823578121E-5</v>
      </c>
      <c r="M28" s="21">
        <f t="shared" si="7"/>
        <v>-4.5205613710421443E-5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4.0028453491095517E-2</v>
      </c>
      <c r="Q28" s="21">
        <f t="shared" ref="Q28:Q41" si="25">IF(Q8-O8=0,"-",Q8-O8)</f>
        <v>0.10210029252317974</v>
      </c>
      <c r="R28" s="22">
        <f t="shared" si="8"/>
        <v>7.4542197676885635E-4</v>
      </c>
      <c r="S28" s="21">
        <f t="shared" si="9"/>
        <v>1.9013425511992532E-3</v>
      </c>
      <c r="T28" s="22">
        <f t="shared" si="10"/>
        <v>-4.451858449049384E-3</v>
      </c>
      <c r="U28" s="21">
        <f t="shared" si="11"/>
        <v>-1.1355323782890031E-2</v>
      </c>
      <c r="V28" s="22">
        <f t="shared" si="12"/>
        <v>0</v>
      </c>
      <c r="W28" s="21" t="str">
        <f t="shared" si="13"/>
        <v>-</v>
      </c>
      <c r="X28" s="29">
        <f t="shared" si="14"/>
        <v>-2.0393377373977062E-2</v>
      </c>
      <c r="Y28" s="21">
        <f t="shared" si="15"/>
        <v>-5.2017243081395541E-2</v>
      </c>
      <c r="Z28" s="22">
        <f t="shared" ref="Z28:Z41" si="26">IF(OR(X8=0,X8 = ""),"-",Z8-X8)</f>
        <v>2.8809834665238787E-2</v>
      </c>
      <c r="AA28" s="21">
        <f t="shared" ref="AA28:AA41" si="27">IF(AA8-Y8=0,"-",AA8-Y8)</f>
        <v>7.3485041022623515E-2</v>
      </c>
      <c r="AB28" s="22">
        <f t="shared" ref="AB28:AB41" si="28">IF(OR(Z8=0,Z8 = ""),"-",AB8-Z8)</f>
        <v>3.9282292386833007E-2</v>
      </c>
      <c r="AC28" s="21">
        <f t="shared" ref="AC28:AC41" si="29">IF(AC8-AA8=0,"-",AC8-AA8)</f>
        <v>0.10019706468472303</v>
      </c>
      <c r="AD28" s="22">
        <f t="shared" si="16"/>
        <v>3.9205033111944232E-4</v>
      </c>
      <c r="AE28" s="21">
        <f t="shared" si="17"/>
        <v>1.0000000000002784E-3</v>
      </c>
      <c r="AF28" s="29">
        <f t="shared" si="18"/>
        <v>2.6958642041531977E-2</v>
      </c>
      <c r="AG28" s="21">
        <f t="shared" si="19"/>
        <v>7.3520260378030139E-2</v>
      </c>
      <c r="AH28" s="29">
        <f t="shared" si="20"/>
        <v>0.17197571301045533</v>
      </c>
      <c r="AI28" s="21">
        <f t="shared" si="21"/>
        <v>0.44594005528370012</v>
      </c>
    </row>
    <row r="29" spans="2:35">
      <c r="B29" s="5" t="s">
        <v>17</v>
      </c>
      <c r="D29" s="19"/>
      <c r="E29" s="20"/>
      <c r="F29" s="29">
        <f t="shared" si="0"/>
        <v>-6.7159167226304994E-4</v>
      </c>
      <c r="G29" s="21">
        <f t="shared" si="1"/>
        <v>-9.9999999999975738E-4</v>
      </c>
      <c r="H29" s="29" t="str">
        <f t="shared" si="2"/>
        <v>-</v>
      </c>
      <c r="I29" s="21">
        <f t="shared" si="3"/>
        <v>2.0000000000000443E-3</v>
      </c>
      <c r="J29" s="22">
        <f t="shared" si="4"/>
        <v>0</v>
      </c>
      <c r="K29" s="21" t="str">
        <f t="shared" si="5"/>
        <v>-</v>
      </c>
      <c r="L29" s="22">
        <f t="shared" si="6"/>
        <v>0</v>
      </c>
      <c r="M29" s="21" t="str">
        <f t="shared" si="7"/>
        <v>-</v>
      </c>
      <c r="N29" s="29">
        <f t="shared" si="22"/>
        <v>0</v>
      </c>
      <c r="O29" s="21" t="str">
        <f t="shared" si="23"/>
        <v>-</v>
      </c>
      <c r="P29" s="29">
        <f t="shared" si="24"/>
        <v>-6.0443250503694035E-2</v>
      </c>
      <c r="Q29" s="21">
        <f t="shared" si="25"/>
        <v>-9.0000000000000385E-2</v>
      </c>
      <c r="R29" s="22">
        <f t="shared" si="8"/>
        <v>6.7159167226327199E-4</v>
      </c>
      <c r="S29" s="21">
        <f t="shared" si="9"/>
        <v>1.0000000000000148E-3</v>
      </c>
      <c r="T29" s="22">
        <f t="shared" si="10"/>
        <v>-1.5446608462055034E-2</v>
      </c>
      <c r="U29" s="21">
        <f t="shared" si="11"/>
        <v>-2.2999999999999965E-2</v>
      </c>
      <c r="V29" s="22">
        <f t="shared" si="12"/>
        <v>0</v>
      </c>
      <c r="W29" s="21" t="str">
        <f t="shared" si="13"/>
        <v>-</v>
      </c>
      <c r="X29" s="29">
        <f t="shared" si="14"/>
        <v>-4.7011417058427929E-3</v>
      </c>
      <c r="Y29" s="21">
        <f t="shared" si="15"/>
        <v>-6.9999999999998952E-3</v>
      </c>
      <c r="Z29" s="22">
        <f t="shared" si="26"/>
        <v>-4.3653458697112124E-2</v>
      </c>
      <c r="AA29" s="21">
        <f t="shared" si="27"/>
        <v>-6.5000000000000113E-2</v>
      </c>
      <c r="AB29" s="22">
        <f t="shared" si="28"/>
        <v>3.3579583613163599E-3</v>
      </c>
      <c r="AC29" s="21">
        <f t="shared" si="29"/>
        <v>5.0000000000001155E-3</v>
      </c>
      <c r="AD29" s="22">
        <f t="shared" si="16"/>
        <v>0</v>
      </c>
      <c r="AE29" s="21" t="str">
        <f t="shared" si="17"/>
        <v>-</v>
      </c>
      <c r="AF29" s="29">
        <f t="shared" si="18"/>
        <v>3.6937541974479515E-2</v>
      </c>
      <c r="AG29" s="21">
        <f t="shared" si="19"/>
        <v>5.5000000000000077E-2</v>
      </c>
      <c r="AH29" s="29">
        <f t="shared" si="20"/>
        <v>0.15177971793149769</v>
      </c>
      <c r="AI29" s="21">
        <f t="shared" si="21"/>
        <v>0.22599999999999995</v>
      </c>
    </row>
    <row r="30" spans="2:35">
      <c r="B30" s="5" t="s">
        <v>18</v>
      </c>
      <c r="D30" s="19"/>
      <c r="E30" s="20"/>
      <c r="F30" s="29">
        <f t="shared" si="0"/>
        <v>4.0988516977269462E-4</v>
      </c>
      <c r="G30" s="21">
        <f t="shared" si="1"/>
        <v>1.0733161288326853E-3</v>
      </c>
      <c r="H30" s="29">
        <f t="shared" si="2"/>
        <v>3.5388825869264728E-4</v>
      </c>
      <c r="I30" s="21">
        <f t="shared" si="3"/>
        <v>9.2668387116738365E-4</v>
      </c>
      <c r="J30" s="22">
        <f t="shared" si="4"/>
        <v>0</v>
      </c>
      <c r="K30" s="21" t="str">
        <f t="shared" si="5"/>
        <v>-</v>
      </c>
      <c r="L30" s="22">
        <f t="shared" si="6"/>
        <v>8.7974653778299938E-5</v>
      </c>
      <c r="M30" s="21">
        <f t="shared" si="7"/>
        <v>2.3036845875928523E-4</v>
      </c>
      <c r="N30" s="29">
        <f t="shared" si="22"/>
        <v>0</v>
      </c>
      <c r="O30" s="21" t="str">
        <f t="shared" si="23"/>
        <v>-</v>
      </c>
      <c r="P30" s="29">
        <f t="shared" si="24"/>
        <v>3.648915454593582E-2</v>
      </c>
      <c r="Q30" s="21">
        <f t="shared" si="25"/>
        <v>9.5549683154741855E-2</v>
      </c>
      <c r="R30" s="22">
        <f t="shared" si="8"/>
        <v>7.6377342846534191E-4</v>
      </c>
      <c r="S30" s="21">
        <f t="shared" si="9"/>
        <v>2.0000000000004875E-3</v>
      </c>
      <c r="T30" s="22">
        <f t="shared" si="10"/>
        <v>-5.4822835443646412E-3</v>
      </c>
      <c r="U30" s="21">
        <f t="shared" si="11"/>
        <v>-1.4355784948896541E-2</v>
      </c>
      <c r="V30" s="22">
        <f t="shared" si="12"/>
        <v>0</v>
      </c>
      <c r="W30" s="21" t="str">
        <f t="shared" si="13"/>
        <v>-</v>
      </c>
      <c r="X30" s="29">
        <f t="shared" si="14"/>
        <v>-8.7974653778299938E-5</v>
      </c>
      <c r="Y30" s="21">
        <f t="shared" si="15"/>
        <v>-2.3036845875928913E-4</v>
      </c>
      <c r="Z30" s="22">
        <f t="shared" si="26"/>
        <v>-1.0750814553173393E-2</v>
      </c>
      <c r="AA30" s="21">
        <f t="shared" si="27"/>
        <v>-2.8151842293795248E-2</v>
      </c>
      <c r="AB30" s="22">
        <f t="shared" si="28"/>
        <v>-1.263622895595562E-3</v>
      </c>
      <c r="AC30" s="21">
        <f t="shared" si="29"/>
        <v>-3.3088946237227052E-3</v>
      </c>
      <c r="AD30" s="22">
        <f t="shared" si="16"/>
        <v>3.8188671423244891E-4</v>
      </c>
      <c r="AE30" s="21">
        <f t="shared" si="17"/>
        <v>9.9999999999961231E-4</v>
      </c>
      <c r="AF30" s="29">
        <f t="shared" si="18"/>
        <v>4.0653564917336293E-2</v>
      </c>
      <c r="AG30" s="21">
        <f t="shared" si="19"/>
        <v>0.10652782203579847</v>
      </c>
      <c r="AH30" s="29">
        <f t="shared" si="20"/>
        <v>0.15841148764186763</v>
      </c>
      <c r="AI30" s="21">
        <f t="shared" si="21"/>
        <v>0.41500000000000059</v>
      </c>
    </row>
    <row r="31" spans="2:35">
      <c r="B31" s="5" t="s">
        <v>19</v>
      </c>
      <c r="D31" s="19"/>
      <c r="E31" s="20"/>
      <c r="F31" s="29">
        <f t="shared" si="0"/>
        <v>1.0906905399954425E-5</v>
      </c>
      <c r="G31" s="21">
        <f t="shared" si="1"/>
        <v>2.4974947303565433E-5</v>
      </c>
      <c r="H31" s="29">
        <f t="shared" si="2"/>
        <v>9.3606368003729123E-4</v>
      </c>
      <c r="I31" s="21">
        <f t="shared" si="3"/>
        <v>2.1434256761783846E-3</v>
      </c>
      <c r="J31" s="22">
        <f t="shared" si="4"/>
        <v>0</v>
      </c>
      <c r="K31" s="21" t="str">
        <f t="shared" si="5"/>
        <v>-</v>
      </c>
      <c r="L31" s="22">
        <f t="shared" si="6"/>
        <v>-1.9722129636878805E-4</v>
      </c>
      <c r="M31" s="21">
        <f t="shared" si="7"/>
        <v>-4.5160302609856522E-4</v>
      </c>
      <c r="N31" s="29">
        <f t="shared" si="22"/>
        <v>0</v>
      </c>
      <c r="O31" s="21" t="str">
        <f t="shared" si="23"/>
        <v>-</v>
      </c>
      <c r="P31" s="29">
        <f t="shared" si="24"/>
        <v>5.0441114866250913E-2</v>
      </c>
      <c r="Q31" s="21">
        <f t="shared" si="25"/>
        <v>0.11550152307489521</v>
      </c>
      <c r="R31" s="22">
        <f t="shared" si="8"/>
        <v>9.4697058543702362E-4</v>
      </c>
      <c r="S31" s="21">
        <f t="shared" si="9"/>
        <v>2.1684006234819614E-3</v>
      </c>
      <c r="T31" s="22">
        <f t="shared" si="10"/>
        <v>-9.2622374688420273E-3</v>
      </c>
      <c r="U31" s="21">
        <f t="shared" si="11"/>
        <v>-2.1208939127719401E-2</v>
      </c>
      <c r="V31" s="22">
        <f t="shared" si="12"/>
        <v>0</v>
      </c>
      <c r="W31" s="21" t="str">
        <f t="shared" si="13"/>
        <v>-</v>
      </c>
      <c r="X31" s="29">
        <f t="shared" si="14"/>
        <v>6.6843486021506138E-4</v>
      </c>
      <c r="Y31" s="21">
        <f t="shared" si="15"/>
        <v>1.5306014673927559E-3</v>
      </c>
      <c r="Z31" s="22">
        <f t="shared" si="26"/>
        <v>2.7522152214322082E-2</v>
      </c>
      <c r="AA31" s="21">
        <f t="shared" si="27"/>
        <v>6.3021019806606404E-2</v>
      </c>
      <c r="AB31" s="22">
        <f t="shared" si="28"/>
        <v>1.0858156006372521E-2</v>
      </c>
      <c r="AC31" s="21">
        <f t="shared" si="29"/>
        <v>2.4863319533009492E-2</v>
      </c>
      <c r="AD31" s="22">
        <f t="shared" si="16"/>
        <v>5.1025673506166491E-4</v>
      </c>
      <c r="AE31" s="21">
        <f t="shared" si="17"/>
        <v>1.1684006234819466E-3</v>
      </c>
      <c r="AF31" s="29">
        <f t="shared" si="18"/>
        <v>4.1742615385085502E-2</v>
      </c>
      <c r="AG31" s="21">
        <f t="shared" si="19"/>
        <v>9.6588463347866027E-2</v>
      </c>
      <c r="AH31" s="29">
        <f t="shared" si="20"/>
        <v>0.17774573539385163</v>
      </c>
      <c r="AI31" s="21">
        <f t="shared" si="21"/>
        <v>0.40844227355282403</v>
      </c>
    </row>
    <row r="32" spans="2:35">
      <c r="B32" s="5" t="s">
        <v>20</v>
      </c>
      <c r="D32" s="19"/>
      <c r="E32" s="20"/>
      <c r="F32" s="29" t="str">
        <f t="shared" si="0"/>
        <v>-</v>
      </c>
      <c r="G32" s="21" t="str">
        <f t="shared" si="1"/>
        <v>-</v>
      </c>
      <c r="H32" s="29" t="str">
        <f t="shared" si="2"/>
        <v>-</v>
      </c>
      <c r="I32" s="21">
        <f t="shared" si="3"/>
        <v>1.0000000000000332E-3</v>
      </c>
      <c r="J32" s="22">
        <f t="shared" si="4"/>
        <v>0</v>
      </c>
      <c r="K32" s="21" t="str">
        <f t="shared" si="5"/>
        <v>-</v>
      </c>
      <c r="L32" s="22">
        <f t="shared" si="6"/>
        <v>0</v>
      </c>
      <c r="M32" s="21" t="str">
        <f t="shared" si="7"/>
        <v>-</v>
      </c>
      <c r="N32" s="29">
        <f t="shared" si="22"/>
        <v>0</v>
      </c>
      <c r="O32" s="21" t="str">
        <f t="shared" si="23"/>
        <v>-</v>
      </c>
      <c r="P32" s="29">
        <f t="shared" si="24"/>
        <v>-6.0652009097801551E-2</v>
      </c>
      <c r="Q32" s="21">
        <f t="shared" si="25"/>
        <v>-8.0000000000000154E-2</v>
      </c>
      <c r="R32" s="22">
        <f t="shared" si="8"/>
        <v>0</v>
      </c>
      <c r="S32" s="21" t="str">
        <f t="shared" si="9"/>
        <v>-</v>
      </c>
      <c r="T32" s="22">
        <f t="shared" si="10"/>
        <v>-1.592115238817271E-2</v>
      </c>
      <c r="U32" s="21">
        <f t="shared" si="11"/>
        <v>-2.0999999999999755E-2</v>
      </c>
      <c r="V32" s="22">
        <f t="shared" si="12"/>
        <v>0</v>
      </c>
      <c r="W32" s="21" t="str">
        <f t="shared" si="13"/>
        <v>-</v>
      </c>
      <c r="X32" s="29">
        <f t="shared" si="14"/>
        <v>-1.0614101592115177E-2</v>
      </c>
      <c r="Y32" s="21">
        <f t="shared" si="15"/>
        <v>-1.3999999999999999E-2</v>
      </c>
      <c r="Z32" s="22">
        <f t="shared" si="26"/>
        <v>-4.2456406368461042E-2</v>
      </c>
      <c r="AA32" s="21">
        <f t="shared" si="27"/>
        <v>-5.6000000000000133E-2</v>
      </c>
      <c r="AB32" s="22">
        <f t="shared" si="28"/>
        <v>1.9711902956785377E-2</v>
      </c>
      <c r="AC32" s="21">
        <f t="shared" si="29"/>
        <v>2.599999999999994E-2</v>
      </c>
      <c r="AD32" s="22">
        <f t="shared" si="16"/>
        <v>7.5815011372237784E-4</v>
      </c>
      <c r="AE32" s="21">
        <f t="shared" si="17"/>
        <v>9.9999999999986211E-4</v>
      </c>
      <c r="AF32" s="29">
        <f t="shared" si="18"/>
        <v>3.714935557240362E-2</v>
      </c>
      <c r="AG32" s="21">
        <f t="shared" si="19"/>
        <v>4.9000000000000377E-2</v>
      </c>
      <c r="AH32" s="29">
        <f t="shared" si="20"/>
        <v>0.15617892342683859</v>
      </c>
      <c r="AI32" s="21">
        <f t="shared" si="21"/>
        <v>0.20600000000000004</v>
      </c>
    </row>
    <row r="33" spans="2:37">
      <c r="B33" s="5" t="s">
        <v>21</v>
      </c>
      <c r="D33" s="19"/>
      <c r="E33" s="20"/>
      <c r="F33" s="29">
        <f t="shared" si="0"/>
        <v>-1.91438835327018E-4</v>
      </c>
      <c r="G33" s="21">
        <f t="shared" si="1"/>
        <v>-4.4757612476075521E-4</v>
      </c>
      <c r="H33" s="29">
        <f t="shared" si="2"/>
        <v>6.1311973025013344E-4</v>
      </c>
      <c r="I33" s="21">
        <f t="shared" si="3"/>
        <v>1.4334487169804292E-3</v>
      </c>
      <c r="J33" s="22">
        <f t="shared" si="4"/>
        <v>0</v>
      </c>
      <c r="K33" s="21" t="str">
        <f t="shared" si="5"/>
        <v>-</v>
      </c>
      <c r="L33" s="22">
        <f t="shared" si="6"/>
        <v>-3.0885084383425188E-4</v>
      </c>
      <c r="M33" s="21">
        <f t="shared" si="7"/>
        <v>-7.2208057250381123E-4</v>
      </c>
      <c r="N33" s="29">
        <f t="shared" si="22"/>
        <v>0</v>
      </c>
      <c r="O33" s="21" t="str">
        <f t="shared" si="23"/>
        <v>-</v>
      </c>
      <c r="P33" s="29">
        <f t="shared" si="24"/>
        <v>3.4210051407495001E-2</v>
      </c>
      <c r="Q33" s="21">
        <f t="shared" si="25"/>
        <v>7.9981693425369538E-2</v>
      </c>
      <c r="R33" s="22">
        <f t="shared" si="8"/>
        <v>7.4831556418475387E-4</v>
      </c>
      <c r="S33" s="21">
        <f t="shared" si="9"/>
        <v>1.7495310172771922E-3</v>
      </c>
      <c r="T33" s="22">
        <f t="shared" si="10"/>
        <v>-6.9656833622411263E-3</v>
      </c>
      <c r="U33" s="21">
        <f t="shared" si="11"/>
        <v>-1.6285481262238249E-2</v>
      </c>
      <c r="V33" s="22">
        <f t="shared" si="12"/>
        <v>0</v>
      </c>
      <c r="W33" s="21" t="str">
        <f t="shared" si="13"/>
        <v>-</v>
      </c>
      <c r="X33" s="29">
        <f t="shared" si="14"/>
        <v>3.4409262909853577E-2</v>
      </c>
      <c r="Y33" s="21">
        <f t="shared" si="15"/>
        <v>8.0447441726026817E-2</v>
      </c>
      <c r="Z33" s="22">
        <f t="shared" si="26"/>
        <v>2.4499915666946759E-2</v>
      </c>
      <c r="AA33" s="21">
        <f t="shared" si="27"/>
        <v>5.7279795358385371E-2</v>
      </c>
      <c r="AB33" s="22">
        <f t="shared" si="28"/>
        <v>-1.2204080844617771E-2</v>
      </c>
      <c r="AC33" s="21">
        <f t="shared" si="29"/>
        <v>-2.8532639165774559E-2</v>
      </c>
      <c r="AD33" s="22">
        <f t="shared" si="16"/>
        <v>6.4118408936941762E-4</v>
      </c>
      <c r="AE33" s="21">
        <f t="shared" si="17"/>
        <v>1.4990620345557426E-3</v>
      </c>
      <c r="AF33" s="29">
        <f t="shared" si="18"/>
        <v>3.7435093120837815E-2</v>
      </c>
      <c r="AG33" s="21">
        <f t="shared" si="19"/>
        <v>8.9060617476581783E-2</v>
      </c>
      <c r="AH33" s="29">
        <f t="shared" si="20"/>
        <v>0.16856890880199926</v>
      </c>
      <c r="AI33" s="21">
        <f t="shared" si="21"/>
        <v>0.39639438320307674</v>
      </c>
    </row>
    <row r="34" spans="2:37">
      <c r="B34" s="5" t="s">
        <v>22</v>
      </c>
      <c r="D34" s="19"/>
      <c r="E34" s="20"/>
      <c r="F34" s="29" t="str">
        <f t="shared" si="0"/>
        <v>-</v>
      </c>
      <c r="G34" s="21" t="str">
        <f t="shared" si="1"/>
        <v>-</v>
      </c>
      <c r="H34" s="29" t="str">
        <f t="shared" si="2"/>
        <v>-</v>
      </c>
      <c r="I34" s="21" t="str">
        <f t="shared" si="3"/>
        <v>-</v>
      </c>
      <c r="J34" s="22" t="str">
        <f t="shared" si="4"/>
        <v>-</v>
      </c>
      <c r="K34" s="21" t="str">
        <f t="shared" si="5"/>
        <v>-</v>
      </c>
      <c r="L34" s="22" t="str">
        <f t="shared" si="6"/>
        <v>-</v>
      </c>
      <c r="M34" s="21" t="str">
        <f t="shared" si="7"/>
        <v>-</v>
      </c>
      <c r="N34" s="29" t="str">
        <f t="shared" si="22"/>
        <v>-</v>
      </c>
      <c r="O34" s="21" t="str">
        <f t="shared" si="23"/>
        <v>-</v>
      </c>
      <c r="P34" s="29" t="str">
        <f t="shared" si="24"/>
        <v>-</v>
      </c>
      <c r="Q34" s="21" t="str">
        <f t="shared" si="25"/>
        <v>-</v>
      </c>
      <c r="R34" s="22" t="str">
        <f t="shared" si="8"/>
        <v>-</v>
      </c>
      <c r="S34" s="21" t="str">
        <f t="shared" si="9"/>
        <v>-</v>
      </c>
      <c r="T34" s="22" t="str">
        <f t="shared" si="10"/>
        <v>-</v>
      </c>
      <c r="U34" s="21" t="str">
        <f t="shared" si="11"/>
        <v>-</v>
      </c>
      <c r="V34" s="22" t="str">
        <f t="shared" si="12"/>
        <v>-</v>
      </c>
      <c r="W34" s="21" t="str">
        <f t="shared" si="13"/>
        <v>-</v>
      </c>
      <c r="X34" s="29" t="str">
        <f t="shared" si="14"/>
        <v>-</v>
      </c>
      <c r="Y34" s="21" t="str">
        <f t="shared" si="15"/>
        <v>-</v>
      </c>
      <c r="Z34" s="22" t="str">
        <f t="shared" si="26"/>
        <v>-</v>
      </c>
      <c r="AA34" s="21" t="str">
        <f t="shared" si="27"/>
        <v>-</v>
      </c>
      <c r="AB34" s="22" t="str">
        <f t="shared" si="28"/>
        <v>-</v>
      </c>
      <c r="AC34" s="21" t="str">
        <f t="shared" si="29"/>
        <v>-</v>
      </c>
      <c r="AD34" s="22" t="str">
        <f t="shared" si="16"/>
        <v>-</v>
      </c>
      <c r="AE34" s="21" t="str">
        <f t="shared" si="17"/>
        <v>-</v>
      </c>
      <c r="AF34" s="29" t="str">
        <f t="shared" si="18"/>
        <v>-</v>
      </c>
      <c r="AG34" s="21" t="str">
        <f t="shared" si="19"/>
        <v>-</v>
      </c>
      <c r="AH34" s="29" t="str">
        <f t="shared" si="20"/>
        <v>-</v>
      </c>
      <c r="AI34" s="21" t="str">
        <f t="shared" si="21"/>
        <v>-</v>
      </c>
    </row>
    <row r="35" spans="2:37">
      <c r="B35" s="5" t="s">
        <v>23</v>
      </c>
      <c r="D35" s="19"/>
      <c r="E35" s="20"/>
      <c r="F35" s="29">
        <f t="shared" si="0"/>
        <v>1.3734301690528916E-3</v>
      </c>
      <c r="G35" s="21">
        <f t="shared" si="1"/>
        <v>3.897712194507184E-3</v>
      </c>
      <c r="H35" s="29">
        <f t="shared" si="2"/>
        <v>1.0953726199225411E-3</v>
      </c>
      <c r="I35" s="21">
        <f t="shared" si="3"/>
        <v>3.108601597958038E-3</v>
      </c>
      <c r="J35" s="22">
        <f t="shared" si="4"/>
        <v>0</v>
      </c>
      <c r="K35" s="21" t="str">
        <f t="shared" si="5"/>
        <v>-</v>
      </c>
      <c r="L35" s="22">
        <f t="shared" si="6"/>
        <v>1.4698142508065004E-3</v>
      </c>
      <c r="M35" s="21">
        <f t="shared" si="7"/>
        <v>4.1712444200781539E-3</v>
      </c>
      <c r="N35" s="29">
        <f t="shared" si="22"/>
        <v>0</v>
      </c>
      <c r="O35" s="21" t="str">
        <f t="shared" si="23"/>
        <v>-</v>
      </c>
      <c r="P35" s="29">
        <f t="shared" si="24"/>
        <v>-3.1500831208658986E-2</v>
      </c>
      <c r="Q35" s="21">
        <f t="shared" si="25"/>
        <v>-8.9397463886913581E-2</v>
      </c>
      <c r="R35" s="22">
        <f t="shared" si="8"/>
        <v>3.5236828696283418E-4</v>
      </c>
      <c r="S35" s="21">
        <f t="shared" si="9"/>
        <v>9.9999999999986211E-4</v>
      </c>
      <c r="T35" s="22">
        <f t="shared" si="10"/>
        <v>2.5786506144552468E-2</v>
      </c>
      <c r="U35" s="21">
        <f t="shared" si="11"/>
        <v>7.3180553127551645E-2</v>
      </c>
      <c r="V35" s="22">
        <f t="shared" si="12"/>
        <v>0</v>
      </c>
      <c r="W35" s="21" t="str">
        <f t="shared" si="13"/>
        <v>-</v>
      </c>
      <c r="X35" s="29">
        <f t="shared" si="14"/>
        <v>-2.7583551911544157E-3</v>
      </c>
      <c r="Y35" s="21">
        <f t="shared" si="15"/>
        <v>-7.8280460904384848E-3</v>
      </c>
      <c r="Z35" s="22">
        <f t="shared" si="26"/>
        <v>9.1748375298761342E-4</v>
      </c>
      <c r="AA35" s="21">
        <f t="shared" si="27"/>
        <v>2.6037636953525596E-3</v>
      </c>
      <c r="AB35" s="22">
        <f t="shared" si="28"/>
        <v>-8.0716577794479605E-3</v>
      </c>
      <c r="AC35" s="21">
        <f t="shared" si="29"/>
        <v>-2.2906879188869581E-2</v>
      </c>
      <c r="AD35" s="22">
        <f t="shared" si="16"/>
        <v>0</v>
      </c>
      <c r="AE35" s="21" t="str">
        <f t="shared" si="17"/>
        <v>-</v>
      </c>
      <c r="AF35" s="29">
        <f t="shared" si="18"/>
        <v>0.3235666358374214</v>
      </c>
      <c r="AG35" s="21">
        <f t="shared" si="19"/>
        <v>0.71493383158747592</v>
      </c>
      <c r="AH35" s="29">
        <f t="shared" si="20"/>
        <v>0.1532520329495326</v>
      </c>
      <c r="AI35" s="21">
        <f t="shared" si="21"/>
        <v>0.3356394393367268</v>
      </c>
    </row>
    <row r="36" spans="2:37">
      <c r="B36" s="5" t="s">
        <v>24</v>
      </c>
      <c r="D36" s="19"/>
      <c r="E36" s="20"/>
      <c r="F36" s="29">
        <f t="shared" si="0"/>
        <v>-9.0208370066391375E-4</v>
      </c>
      <c r="G36" s="21">
        <f t="shared" si="1"/>
        <v>-2.3630238012587934E-3</v>
      </c>
      <c r="H36" s="29">
        <f t="shared" si="2"/>
        <v>2.9404031167246103E-4</v>
      </c>
      <c r="I36" s="21">
        <f t="shared" si="3"/>
        <v>7.7024366419662835E-4</v>
      </c>
      <c r="J36" s="22">
        <f t="shared" si="4"/>
        <v>0</v>
      </c>
      <c r="K36" s="21" t="str">
        <f t="shared" si="5"/>
        <v>-</v>
      </c>
      <c r="L36" s="22">
        <f t="shared" si="6"/>
        <v>-7.6968340207839159E-4</v>
      </c>
      <c r="M36" s="21">
        <f t="shared" si="7"/>
        <v>-2.0161989372010991E-3</v>
      </c>
      <c r="N36" s="29">
        <f t="shared" si="22"/>
        <v>0</v>
      </c>
      <c r="O36" s="21" t="str">
        <f t="shared" si="23"/>
        <v>-</v>
      </c>
      <c r="P36" s="29">
        <f t="shared" si="24"/>
        <v>-7.9337965629972307E-2</v>
      </c>
      <c r="Q36" s="21">
        <f t="shared" si="25"/>
        <v>-0.20782716835377521</v>
      </c>
      <c r="R36" s="22">
        <f t="shared" si="8"/>
        <v>5.0385363446514564E-4</v>
      </c>
      <c r="S36" s="21">
        <f t="shared" si="9"/>
        <v>1.3198532793750051E-3</v>
      </c>
      <c r="T36" s="22">
        <f t="shared" si="10"/>
        <v>3.6645742267846781E-3</v>
      </c>
      <c r="U36" s="21">
        <f t="shared" si="11"/>
        <v>9.5994153458248133E-3</v>
      </c>
      <c r="V36" s="22">
        <f t="shared" si="12"/>
        <v>0</v>
      </c>
      <c r="W36" s="21" t="str">
        <f t="shared" si="13"/>
        <v>-</v>
      </c>
      <c r="X36" s="29">
        <f t="shared" si="14"/>
        <v>-6.0262613887918093E-6</v>
      </c>
      <c r="Y36" s="21">
        <f t="shared" si="15"/>
        <v>-1.5785895570330499E-5</v>
      </c>
      <c r="Z36" s="22">
        <f t="shared" si="26"/>
        <v>1.3924251020527079E-2</v>
      </c>
      <c r="AA36" s="21">
        <f t="shared" si="27"/>
        <v>3.6474815532074628E-2</v>
      </c>
      <c r="AB36" s="22">
        <f t="shared" si="28"/>
        <v>-1.1748968834214946E-2</v>
      </c>
      <c r="AC36" s="21">
        <f t="shared" si="29"/>
        <v>-3.0776626354144937E-2</v>
      </c>
      <c r="AD36" s="22">
        <f t="shared" si="16"/>
        <v>-1.0459428337259435E-3</v>
      </c>
      <c r="AE36" s="21">
        <f t="shared" si="17"/>
        <v>-2.7398652797201994E-3</v>
      </c>
      <c r="AF36" s="29">
        <f t="shared" si="18"/>
        <v>4.4047204728656753E-2</v>
      </c>
      <c r="AG36" s="21">
        <f t="shared" si="19"/>
        <v>0.11536582416336701</v>
      </c>
      <c r="AH36" s="29">
        <f t="shared" si="20"/>
        <v>0.12998155365605979</v>
      </c>
      <c r="AI36" s="21">
        <f t="shared" si="21"/>
        <v>0.34055793831662862</v>
      </c>
    </row>
    <row r="37" spans="2:37">
      <c r="B37" s="5" t="s">
        <v>25</v>
      </c>
      <c r="D37" s="19"/>
      <c r="E37" s="20"/>
      <c r="F37" s="29">
        <f t="shared" si="0"/>
        <v>2.3590351909390517E-3</v>
      </c>
      <c r="G37" s="21">
        <f t="shared" si="1"/>
        <v>2.8607986732578868E-2</v>
      </c>
      <c r="H37" s="29">
        <f t="shared" si="2"/>
        <v>2.8224116755084516E-3</v>
      </c>
      <c r="I37" s="21">
        <f t="shared" si="3"/>
        <v>3.4227346873398942E-2</v>
      </c>
      <c r="J37" s="22">
        <f t="shared" si="4"/>
        <v>0</v>
      </c>
      <c r="K37" s="21" t="str">
        <f t="shared" si="5"/>
        <v>-</v>
      </c>
      <c r="L37" s="22">
        <f t="shared" si="6"/>
        <v>2.8399794856033278E-3</v>
      </c>
      <c r="M37" s="21">
        <f t="shared" si="7"/>
        <v>3.4440391460458686E-2</v>
      </c>
      <c r="N37" s="29">
        <f t="shared" si="22"/>
        <v>0</v>
      </c>
      <c r="O37" s="21" t="str">
        <f t="shared" si="23"/>
        <v>-</v>
      </c>
      <c r="P37" s="29">
        <f t="shared" si="24"/>
        <v>-9.9681293020089545E-2</v>
      </c>
      <c r="Q37" s="21">
        <f t="shared" si="25"/>
        <v>-1.2088336448554511</v>
      </c>
      <c r="R37" s="22">
        <f t="shared" si="8"/>
        <v>9.2222908605332776E-5</v>
      </c>
      <c r="S37" s="21">
        <f t="shared" si="9"/>
        <v>1.1183859214800584E-3</v>
      </c>
      <c r="T37" s="22">
        <f t="shared" si="10"/>
        <v>-3.986475478630036E-2</v>
      </c>
      <c r="U37" s="21">
        <f t="shared" si="11"/>
        <v>-0.48343932316247273</v>
      </c>
      <c r="V37" s="22">
        <f t="shared" si="12"/>
        <v>0</v>
      </c>
      <c r="W37" s="21" t="str">
        <f t="shared" si="13"/>
        <v>-</v>
      </c>
      <c r="X37" s="29">
        <f t="shared" si="14"/>
        <v>-2.3401606086270732E-7</v>
      </c>
      <c r="Y37" s="21">
        <f t="shared" si="15"/>
        <v>-2.8379094938468796E-6</v>
      </c>
      <c r="Z37" s="22">
        <f t="shared" si="26"/>
        <v>-8.7219241304160589E-3</v>
      </c>
      <c r="AA37" s="21">
        <f t="shared" si="27"/>
        <v>-0.10577065181727363</v>
      </c>
      <c r="AB37" s="22">
        <f t="shared" si="28"/>
        <v>-3.5106882375749437E-3</v>
      </c>
      <c r="AC37" s="21">
        <f t="shared" si="29"/>
        <v>-4.2574067105285662E-2</v>
      </c>
      <c r="AD37" s="22">
        <f t="shared" si="16"/>
        <v>-4.0980179710369602E-2</v>
      </c>
      <c r="AE37" s="21">
        <f t="shared" si="17"/>
        <v>-0.49696606560002832</v>
      </c>
      <c r="AF37" s="29">
        <f t="shared" si="18"/>
        <v>0.17013125202402601</v>
      </c>
      <c r="AG37" s="21">
        <f t="shared" si="19"/>
        <v>2.2008013402214961</v>
      </c>
      <c r="AH37" s="29">
        <f t="shared" si="20"/>
        <v>0.13063777835496138</v>
      </c>
      <c r="AI37" s="21">
        <f t="shared" si="21"/>
        <v>0.33864144334605734</v>
      </c>
    </row>
    <row r="38" spans="2:37">
      <c r="B38" s="5" t="s">
        <v>26</v>
      </c>
      <c r="D38" s="19"/>
      <c r="E38" s="20"/>
      <c r="F38" s="29">
        <f t="shared" si="0"/>
        <v>-2.9138876622759602E-3</v>
      </c>
      <c r="G38" s="21">
        <f t="shared" si="1"/>
        <v>-6.9243931809282637E-3</v>
      </c>
      <c r="H38" s="29">
        <f t="shared" si="2"/>
        <v>4.7063115918360987E-3</v>
      </c>
      <c r="I38" s="21">
        <f t="shared" si="3"/>
        <v>1.1183805167141746E-2</v>
      </c>
      <c r="J38" s="22">
        <f t="shared" si="4"/>
        <v>0</v>
      </c>
      <c r="K38" s="21" t="str">
        <f t="shared" si="5"/>
        <v>-</v>
      </c>
      <c r="L38" s="22">
        <f t="shared" si="6"/>
        <v>1.3099924645496586E-3</v>
      </c>
      <c r="M38" s="21">
        <f t="shared" si="7"/>
        <v>3.1129899089896232E-3</v>
      </c>
      <c r="N38" s="29">
        <f t="shared" si="22"/>
        <v>0</v>
      </c>
      <c r="O38" s="21" t="str">
        <f t="shared" si="23"/>
        <v>-</v>
      </c>
      <c r="P38" s="29">
        <f t="shared" si="24"/>
        <v>-7.5173241683578973E-2</v>
      </c>
      <c r="Q38" s="21">
        <f t="shared" si="25"/>
        <v>-0.17863731977074573</v>
      </c>
      <c r="R38" s="22">
        <f t="shared" si="8"/>
        <v>5.3921915640198215E-4</v>
      </c>
      <c r="S38" s="21">
        <f t="shared" si="9"/>
        <v>1.2813690445086512E-3</v>
      </c>
      <c r="T38" s="22">
        <f t="shared" si="10"/>
        <v>6.9401134835322953E-4</v>
      </c>
      <c r="U38" s="21">
        <f t="shared" si="11"/>
        <v>1.6492082073850944E-3</v>
      </c>
      <c r="V38" s="22">
        <f t="shared" si="12"/>
        <v>0</v>
      </c>
      <c r="W38" s="21" t="str">
        <f t="shared" si="13"/>
        <v>-</v>
      </c>
      <c r="X38" s="29">
        <f t="shared" si="14"/>
        <v>7.4112706311080245E-5</v>
      </c>
      <c r="Y38" s="21">
        <f t="shared" si="15"/>
        <v>1.7611712518786349E-4</v>
      </c>
      <c r="Z38" s="22">
        <f t="shared" si="26"/>
        <v>2.907318311056728E-3</v>
      </c>
      <c r="AA38" s="21">
        <f t="shared" si="27"/>
        <v>6.9087821567367647E-3</v>
      </c>
      <c r="AB38" s="22">
        <f t="shared" si="28"/>
        <v>-2.1690109079026687E-3</v>
      </c>
      <c r="AC38" s="21">
        <f t="shared" si="29"/>
        <v>-5.1543113807992202E-3</v>
      </c>
      <c r="AD38" s="22">
        <f t="shared" si="16"/>
        <v>-7.4166542640607958E-4</v>
      </c>
      <c r="AE38" s="21">
        <f t="shared" si="17"/>
        <v>-1.76245058710503E-3</v>
      </c>
      <c r="AF38" s="29">
        <f t="shared" si="18"/>
        <v>3.6751712014901461E-2</v>
      </c>
      <c r="AG38" s="21">
        <f t="shared" si="19"/>
        <v>8.5427792766502114E-2</v>
      </c>
      <c r="AH38" s="29">
        <f t="shared" si="20"/>
        <v>0.11620833856299007</v>
      </c>
      <c r="AI38" s="21">
        <f t="shared" si="21"/>
        <v>0.28286134498655813</v>
      </c>
    </row>
    <row r="39" spans="2:37">
      <c r="B39" s="5" t="s">
        <v>27</v>
      </c>
      <c r="D39" s="19"/>
      <c r="E39" s="20"/>
      <c r="F39" s="29">
        <f t="shared" si="0"/>
        <v>8.6774942888824258E-3</v>
      </c>
      <c r="G39" s="21">
        <f t="shared" si="1"/>
        <v>1.3740288571425696E-2</v>
      </c>
      <c r="H39" s="29">
        <f t="shared" si="2"/>
        <v>-1.0363486602851579E-2</v>
      </c>
      <c r="I39" s="21">
        <f t="shared" si="3"/>
        <v>-1.6409955661016596E-2</v>
      </c>
      <c r="J39" s="22">
        <f t="shared" si="4"/>
        <v>0</v>
      </c>
      <c r="K39" s="21" t="str">
        <f t="shared" si="5"/>
        <v>-</v>
      </c>
      <c r="L39" s="22">
        <f t="shared" si="6"/>
        <v>4.0085644407911181E-3</v>
      </c>
      <c r="M39" s="21">
        <f t="shared" si="7"/>
        <v>6.3473198990396844E-3</v>
      </c>
      <c r="N39" s="29">
        <f t="shared" si="22"/>
        <v>0</v>
      </c>
      <c r="O39" s="21" t="str">
        <f t="shared" si="23"/>
        <v>-</v>
      </c>
      <c r="P39" s="29">
        <f t="shared" si="24"/>
        <v>-0.12939487088468349</v>
      </c>
      <c r="Q39" s="21">
        <f t="shared" si="25"/>
        <v>-0.20488896983726862</v>
      </c>
      <c r="R39" s="22">
        <f t="shared" si="8"/>
        <v>7.7805876323100431E-4</v>
      </c>
      <c r="S39" s="21">
        <f t="shared" si="9"/>
        <v>1.2320091003709954E-3</v>
      </c>
      <c r="T39" s="22">
        <f t="shared" si="10"/>
        <v>-6.7757290869503439E-2</v>
      </c>
      <c r="U39" s="21">
        <f t="shared" si="11"/>
        <v>-0.10728958134352171</v>
      </c>
      <c r="V39" s="22">
        <f t="shared" si="12"/>
        <v>0</v>
      </c>
      <c r="W39" s="21" t="str">
        <f t="shared" si="13"/>
        <v>-</v>
      </c>
      <c r="X39" s="29">
        <f t="shared" si="14"/>
        <v>2.2451135675316536E-4</v>
      </c>
      <c r="Y39" s="21">
        <f t="shared" si="15"/>
        <v>3.5550018549751483E-4</v>
      </c>
      <c r="Z39" s="22">
        <f t="shared" si="26"/>
        <v>2.252553269842672E-2</v>
      </c>
      <c r="AA39" s="21">
        <f t="shared" si="27"/>
        <v>3.56678217464233E-2</v>
      </c>
      <c r="AB39" s="22">
        <f t="shared" si="28"/>
        <v>7.6133252421408781E-2</v>
      </c>
      <c r="AC39" s="21">
        <f t="shared" si="29"/>
        <v>0.12055241102164613</v>
      </c>
      <c r="AD39" s="22">
        <f t="shared" si="16"/>
        <v>8.2201340014009805E-4</v>
      </c>
      <c r="AE39" s="21">
        <f t="shared" si="17"/>
        <v>1.301608615516342E-3</v>
      </c>
      <c r="AF39" s="29">
        <f t="shared" si="18"/>
        <v>9.5431704009755425E-2</v>
      </c>
      <c r="AG39" s="21">
        <f t="shared" si="19"/>
        <v>0.15111034456535327</v>
      </c>
      <c r="AH39" s="29" t="str">
        <f t="shared" si="20"/>
        <v>-</v>
      </c>
      <c r="AI39" s="21" t="str">
        <f t="shared" si="21"/>
        <v>-</v>
      </c>
    </row>
    <row r="40" spans="2:37">
      <c r="B40" s="5" t="s">
        <v>28</v>
      </c>
      <c r="D40" s="19"/>
      <c r="E40" s="20"/>
      <c r="F40" s="29" t="str">
        <f t="shared" si="0"/>
        <v>-</v>
      </c>
      <c r="G40" s="21">
        <f t="shared" si="1"/>
        <v>8.0000000000010184E-3</v>
      </c>
      <c r="H40" s="29">
        <f t="shared" si="2"/>
        <v>-1.2130033964097287E-3</v>
      </c>
      <c r="I40" s="21">
        <f t="shared" si="3"/>
        <v>-5.0000000000002846E-3</v>
      </c>
      <c r="J40" s="22">
        <f t="shared" si="4"/>
        <v>0</v>
      </c>
      <c r="K40" s="21" t="str">
        <f t="shared" si="5"/>
        <v>-</v>
      </c>
      <c r="L40" s="22">
        <f t="shared" si="6"/>
        <v>2.4260067928216777E-4</v>
      </c>
      <c r="M40" s="21">
        <f t="shared" si="7"/>
        <v>1.0000000000004788E-3</v>
      </c>
      <c r="N40" s="29">
        <f t="shared" si="22"/>
        <v>0</v>
      </c>
      <c r="O40" s="21" t="str">
        <f t="shared" si="23"/>
        <v>-</v>
      </c>
      <c r="P40" s="29">
        <f t="shared" si="24"/>
        <v>-0.10747210092188286</v>
      </c>
      <c r="Q40" s="21">
        <f t="shared" si="25"/>
        <v>-0.4430000000000005</v>
      </c>
      <c r="R40" s="22">
        <f t="shared" si="8"/>
        <v>4.8520135856389146E-4</v>
      </c>
      <c r="S40" s="21">
        <f t="shared" si="9"/>
        <v>2.0000000000002238E-3</v>
      </c>
      <c r="T40" s="22">
        <f t="shared" si="10"/>
        <v>1.5283842794759805E-2</v>
      </c>
      <c r="U40" s="21">
        <f t="shared" si="11"/>
        <v>6.3E-2</v>
      </c>
      <c r="V40" s="22">
        <f t="shared" si="12"/>
        <v>0</v>
      </c>
      <c r="W40" s="21" t="str">
        <f t="shared" si="13"/>
        <v>-</v>
      </c>
      <c r="X40" s="29">
        <f t="shared" si="14"/>
        <v>-2.4260067928194573E-4</v>
      </c>
      <c r="Y40" s="21">
        <f t="shared" si="15"/>
        <v>-1.0000000000005005E-3</v>
      </c>
      <c r="Z40" s="22">
        <f t="shared" si="26"/>
        <v>-9.2188258127122724E-3</v>
      </c>
      <c r="AA40" s="21">
        <f t="shared" si="27"/>
        <v>-3.7999999999999923E-2</v>
      </c>
      <c r="AB40" s="22">
        <f t="shared" si="28"/>
        <v>0</v>
      </c>
      <c r="AC40" s="21" t="str">
        <f t="shared" si="29"/>
        <v>-</v>
      </c>
      <c r="AD40" s="22">
        <f t="shared" si="16"/>
        <v>2.4260067928194573E-4</v>
      </c>
      <c r="AE40" s="21">
        <f t="shared" si="17"/>
        <v>1.000000000000556E-3</v>
      </c>
      <c r="AF40" s="29">
        <f t="shared" si="18"/>
        <v>3.5419699175157637E-2</v>
      </c>
      <c r="AG40" s="21">
        <f t="shared" si="19"/>
        <v>0.14599999999999924</v>
      </c>
      <c r="AH40" s="29">
        <f t="shared" si="20"/>
        <v>0.11620572537603069</v>
      </c>
      <c r="AI40" s="21">
        <f t="shared" si="21"/>
        <v>0.47899999999999904</v>
      </c>
    </row>
    <row r="41" spans="2:37" ht="16.5" thickBot="1">
      <c r="B41" s="5" t="s">
        <v>29</v>
      </c>
      <c r="D41" s="15"/>
      <c r="E41" s="16"/>
      <c r="F41" s="30" t="str">
        <f t="shared" si="0"/>
        <v>-</v>
      </c>
      <c r="G41" s="23">
        <f t="shared" si="1"/>
        <v>7.9867612190201928E-3</v>
      </c>
      <c r="H41" s="30">
        <f t="shared" si="2"/>
        <v>-1.162672829450706E-3</v>
      </c>
      <c r="I41" s="23">
        <f t="shared" si="3"/>
        <v>-4.3841134628236998E-3</v>
      </c>
      <c r="J41" s="24">
        <f t="shared" si="4"/>
        <v>0</v>
      </c>
      <c r="K41" s="23" t="str">
        <f t="shared" si="5"/>
        <v>-</v>
      </c>
      <c r="L41" s="24">
        <f t="shared" si="6"/>
        <v>0</v>
      </c>
      <c r="M41" s="23" t="str">
        <f t="shared" si="7"/>
        <v>-</v>
      </c>
      <c r="N41" s="30">
        <f t="shared" si="22"/>
        <v>0</v>
      </c>
      <c r="O41" s="23" t="str">
        <f t="shared" si="23"/>
        <v>-</v>
      </c>
      <c r="P41" s="30">
        <f t="shared" si="24"/>
        <v>-0.10613513674506569</v>
      </c>
      <c r="Q41" s="23">
        <f t="shared" si="25"/>
        <v>-0.4002058619556163</v>
      </c>
      <c r="R41" s="24">
        <f t="shared" si="8"/>
        <v>3.1613506003647096E-4</v>
      </c>
      <c r="S41" s="23">
        <f t="shared" si="9"/>
        <v>1.1920567314117614E-3</v>
      </c>
      <c r="T41" s="24">
        <f t="shared" si="10"/>
        <v>1.7937066085206621E-2</v>
      </c>
      <c r="U41" s="23">
        <f t="shared" si="11"/>
        <v>6.7635650301441919E-2</v>
      </c>
      <c r="V41" s="24">
        <f t="shared" ref="V40:V41" si="30">IF(OR(T21=0,T21 = ""),"-",V21-T21)</f>
        <v>0</v>
      </c>
      <c r="W41" s="23" t="str">
        <f t="shared" ref="W40:W41" si="31">IF(W21-U21=0,"-",W21-U21)</f>
        <v>-</v>
      </c>
      <c r="X41" s="30">
        <f t="shared" si="14"/>
        <v>-1.5982300134331773E-4</v>
      </c>
      <c r="Y41" s="23">
        <f t="shared" si="15"/>
        <v>-6.0264775619583988E-4</v>
      </c>
      <c r="Z41" s="24">
        <f t="shared" si="26"/>
        <v>9.8159109923023902E-3</v>
      </c>
      <c r="AA41" s="23">
        <f t="shared" si="27"/>
        <v>3.7013049966571565E-2</v>
      </c>
      <c r="AB41" s="24">
        <f t="shared" si="28"/>
        <v>-2.8595953830436338E-2</v>
      </c>
      <c r="AC41" s="23">
        <f t="shared" si="29"/>
        <v>-0.10782732940403783</v>
      </c>
      <c r="AD41" s="24">
        <f t="shared" si="16"/>
        <v>3.7057970803433538E-4</v>
      </c>
      <c r="AE41" s="23">
        <f t="shared" si="17"/>
        <v>1.3973522438036623E-3</v>
      </c>
      <c r="AF41" s="30">
        <f t="shared" si="18"/>
        <v>1.3501759482038391</v>
      </c>
      <c r="AG41" s="23">
        <f t="shared" si="19"/>
        <v>2.5500692014599835</v>
      </c>
      <c r="AH41" s="30">
        <f t="shared" si="20"/>
        <v>0.29214519010906193</v>
      </c>
      <c r="AI41" s="23">
        <f t="shared" si="21"/>
        <v>0.50517117186704574</v>
      </c>
    </row>
    <row r="43" spans="2:37">
      <c r="F43" s="25">
        <f>MAX(F27:F41)</f>
        <v>8.6774942888824258E-3</v>
      </c>
      <c r="H43" s="25">
        <f>MAX(H27:H41)</f>
        <v>4.7063115918360987E-3</v>
      </c>
      <c r="J43" s="25">
        <f>MAX(J27:J41)</f>
        <v>0</v>
      </c>
      <c r="L43" s="25">
        <f>MAX(L27:L41)</f>
        <v>4.0085644407911181E-3</v>
      </c>
      <c r="N43" s="25">
        <f>MAX(N27:N41)</f>
        <v>0</v>
      </c>
      <c r="P43" s="25">
        <f>MAX(P27:P41)</f>
        <v>5.0561100395624559E-2</v>
      </c>
      <c r="R43" s="25">
        <f>MAX(R27:R41)</f>
        <v>9.4697058543702362E-4</v>
      </c>
      <c r="T43" s="25">
        <f>MAX(T27:T41)</f>
        <v>2.5786506144552468E-2</v>
      </c>
      <c r="V43" s="25">
        <f>MAX(V27:V41)</f>
        <v>0</v>
      </c>
      <c r="X43" s="25">
        <f>MAX(X27:X41)</f>
        <v>3.4409262909853577E-2</v>
      </c>
      <c r="Z43" s="25">
        <f>MAX(Z27:Z41)</f>
        <v>2.8809834665238787E-2</v>
      </c>
      <c r="AB43" s="25">
        <f>MAX(AB27:AB41)</f>
        <v>7.6133252421408781E-2</v>
      </c>
      <c r="AD43" s="25">
        <f>MAX(AD27:AD41)</f>
        <v>8.2201340014009805E-4</v>
      </c>
      <c r="AF43" s="25">
        <f>MAX(AF27:AF41)</f>
        <v>1.3501759482038391</v>
      </c>
      <c r="AH43" s="25">
        <f>MAX(AH27:AH41)</f>
        <v>0.29214519010906193</v>
      </c>
    </row>
    <row r="44" spans="2:37" ht="219" customHeight="1">
      <c r="B44" s="26" t="s">
        <v>31</v>
      </c>
      <c r="C44" s="27"/>
      <c r="D44" s="77"/>
      <c r="E44" s="78"/>
      <c r="F44" s="71" t="s">
        <v>72</v>
      </c>
      <c r="G44" s="72"/>
      <c r="H44" s="71" t="s">
        <v>97</v>
      </c>
      <c r="I44" s="72"/>
      <c r="J44" s="71" t="s">
        <v>32</v>
      </c>
      <c r="K44" s="72"/>
      <c r="L44" s="71" t="s">
        <v>73</v>
      </c>
      <c r="M44" s="72"/>
      <c r="N44" s="71" t="s">
        <v>95</v>
      </c>
      <c r="O44" s="72"/>
      <c r="P44" s="71" t="s">
        <v>74</v>
      </c>
      <c r="Q44" s="72"/>
      <c r="R44" s="71" t="s">
        <v>75</v>
      </c>
      <c r="S44" s="72"/>
      <c r="T44" s="71" t="s">
        <v>98</v>
      </c>
      <c r="U44" s="72"/>
      <c r="V44" s="71" t="s">
        <v>32</v>
      </c>
      <c r="W44" s="72"/>
      <c r="X44" s="71" t="s">
        <v>76</v>
      </c>
      <c r="Y44" s="72"/>
      <c r="Z44" s="71" t="s">
        <v>96</v>
      </c>
      <c r="AA44" s="72"/>
      <c r="AB44" s="71" t="s">
        <v>96</v>
      </c>
      <c r="AC44" s="72"/>
      <c r="AD44" s="71" t="s">
        <v>96</v>
      </c>
      <c r="AE44" s="72"/>
      <c r="AF44" s="71" t="s">
        <v>99</v>
      </c>
      <c r="AG44" s="72"/>
      <c r="AH44" s="73" t="s">
        <v>33</v>
      </c>
      <c r="AI44" s="74"/>
      <c r="AJ44" s="69"/>
      <c r="AK44" s="70"/>
    </row>
  </sheetData>
  <mergeCells count="48">
    <mergeCell ref="R4:S4"/>
    <mergeCell ref="F4:G4"/>
    <mergeCell ref="N4:O4"/>
    <mergeCell ref="Z4:AA4"/>
    <mergeCell ref="F24:G24"/>
    <mergeCell ref="N24:O24"/>
    <mergeCell ref="Z24:AA24"/>
    <mergeCell ref="D4:E4"/>
    <mergeCell ref="H4:I4"/>
    <mergeCell ref="J4:K4"/>
    <mergeCell ref="L4:M4"/>
    <mergeCell ref="P4:Q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J44:AK44"/>
    <mergeCell ref="V44:W44"/>
    <mergeCell ref="X44:Y44"/>
    <mergeCell ref="AB44:AC44"/>
    <mergeCell ref="AD44:AE44"/>
    <mergeCell ref="AF44:AG44"/>
    <mergeCell ref="AH44:AI4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30"/>
  <sheetViews>
    <sheetView workbookViewId="0">
      <pane xSplit="3" ySplit="5" topLeftCell="D21" activePane="bottomRight" state="frozen"/>
      <selection pane="topRight" activeCell="D1" sqref="D1"/>
      <selection pane="bottomLeft" activeCell="A6" sqref="A6"/>
      <selection pane="bottomRight" activeCell="S16" sqref="S16"/>
    </sheetView>
  </sheetViews>
  <sheetFormatPr defaultColWidth="40.85546875" defaultRowHeight="15" customHeight="1"/>
  <cols>
    <col min="1" max="1" width="2" style="31" customWidth="1"/>
    <col min="2" max="2" width="47" style="56" customWidth="1"/>
    <col min="3" max="3" width="12" style="56" bestFit="1" customWidth="1"/>
    <col min="4" max="4" width="5.85546875" style="56" customWidth="1"/>
    <col min="5" max="7" width="10.28515625" style="56" bestFit="1" customWidth="1"/>
    <col min="8" max="8" width="13.140625" style="56" bestFit="1" customWidth="1"/>
    <col min="9" max="9" width="15.85546875" style="56" bestFit="1" customWidth="1"/>
    <col min="10" max="10" width="14" style="56" bestFit="1" customWidth="1"/>
    <col min="11" max="11" width="15.7109375" style="56" bestFit="1" customWidth="1"/>
    <col min="12" max="12" width="35.5703125" style="56" customWidth="1"/>
    <col min="13" max="13" width="12.7109375" style="56" bestFit="1" customWidth="1"/>
    <col min="14" max="14" width="14" style="56" bestFit="1" customWidth="1"/>
    <col min="15" max="16" width="13.42578125" style="56" customWidth="1"/>
    <col min="17" max="17" width="53" style="56" customWidth="1"/>
    <col min="18" max="18" width="11" style="56" customWidth="1"/>
    <col min="19" max="256" width="40.85546875" style="56"/>
    <col min="257" max="257" width="4.85546875" style="56" customWidth="1"/>
    <col min="258" max="258" width="6.42578125" style="56" customWidth="1"/>
    <col min="259" max="259" width="47.42578125" style="56" customWidth="1"/>
    <col min="260" max="260" width="9" style="56" customWidth="1"/>
    <col min="261" max="261" width="5.85546875" style="56" customWidth="1"/>
    <col min="262" max="262" width="17.140625" style="56" customWidth="1"/>
    <col min="263" max="263" width="11.140625" style="56" customWidth="1"/>
    <col min="264" max="264" width="11.7109375" style="56" customWidth="1"/>
    <col min="265" max="265" width="13.42578125" style="56" customWidth="1"/>
    <col min="266" max="266" width="16.28515625" style="56" customWidth="1"/>
    <col min="267" max="267" width="15.85546875" style="56" customWidth="1"/>
    <col min="268" max="268" width="22.7109375" style="56" customWidth="1"/>
    <col min="269" max="269" width="9.42578125" style="56" customWidth="1"/>
    <col min="270" max="270" width="11.28515625" style="56" customWidth="1"/>
    <col min="271" max="271" width="17.42578125" style="56" customWidth="1"/>
    <col min="272" max="272" width="53" style="56" customWidth="1"/>
    <col min="273" max="512" width="40.85546875" style="56"/>
    <col min="513" max="513" width="4.85546875" style="56" customWidth="1"/>
    <col min="514" max="514" width="6.42578125" style="56" customWidth="1"/>
    <col min="515" max="515" width="47.42578125" style="56" customWidth="1"/>
    <col min="516" max="516" width="9" style="56" customWidth="1"/>
    <col min="517" max="517" width="5.85546875" style="56" customWidth="1"/>
    <col min="518" max="518" width="17.140625" style="56" customWidth="1"/>
    <col min="519" max="519" width="11.140625" style="56" customWidth="1"/>
    <col min="520" max="520" width="11.7109375" style="56" customWidth="1"/>
    <col min="521" max="521" width="13.42578125" style="56" customWidth="1"/>
    <col min="522" max="522" width="16.28515625" style="56" customWidth="1"/>
    <col min="523" max="523" width="15.85546875" style="56" customWidth="1"/>
    <col min="524" max="524" width="22.7109375" style="56" customWidth="1"/>
    <col min="525" max="525" width="9.42578125" style="56" customWidth="1"/>
    <col min="526" max="526" width="11.28515625" style="56" customWidth="1"/>
    <col min="527" max="527" width="17.42578125" style="56" customWidth="1"/>
    <col min="528" max="528" width="53" style="56" customWidth="1"/>
    <col min="529" max="768" width="40.85546875" style="56"/>
    <col min="769" max="769" width="4.85546875" style="56" customWidth="1"/>
    <col min="770" max="770" width="6.42578125" style="56" customWidth="1"/>
    <col min="771" max="771" width="47.42578125" style="56" customWidth="1"/>
    <col min="772" max="772" width="9" style="56" customWidth="1"/>
    <col min="773" max="773" width="5.85546875" style="56" customWidth="1"/>
    <col min="774" max="774" width="17.140625" style="56" customWidth="1"/>
    <col min="775" max="775" width="11.140625" style="56" customWidth="1"/>
    <col min="776" max="776" width="11.7109375" style="56" customWidth="1"/>
    <col min="777" max="777" width="13.42578125" style="56" customWidth="1"/>
    <col min="778" max="778" width="16.28515625" style="56" customWidth="1"/>
    <col min="779" max="779" width="15.85546875" style="56" customWidth="1"/>
    <col min="780" max="780" width="22.7109375" style="56" customWidth="1"/>
    <col min="781" max="781" width="9.42578125" style="56" customWidth="1"/>
    <col min="782" max="782" width="11.28515625" style="56" customWidth="1"/>
    <col min="783" max="783" width="17.42578125" style="56" customWidth="1"/>
    <col min="784" max="784" width="53" style="56" customWidth="1"/>
    <col min="785" max="1024" width="40.85546875" style="56"/>
    <col min="1025" max="1025" width="4.85546875" style="56" customWidth="1"/>
    <col min="1026" max="1026" width="6.42578125" style="56" customWidth="1"/>
    <col min="1027" max="1027" width="47.42578125" style="56" customWidth="1"/>
    <col min="1028" max="1028" width="9" style="56" customWidth="1"/>
    <col min="1029" max="1029" width="5.85546875" style="56" customWidth="1"/>
    <col min="1030" max="1030" width="17.140625" style="56" customWidth="1"/>
    <col min="1031" max="1031" width="11.140625" style="56" customWidth="1"/>
    <col min="1032" max="1032" width="11.7109375" style="56" customWidth="1"/>
    <col min="1033" max="1033" width="13.42578125" style="56" customWidth="1"/>
    <col min="1034" max="1034" width="16.28515625" style="56" customWidth="1"/>
    <col min="1035" max="1035" width="15.85546875" style="56" customWidth="1"/>
    <col min="1036" max="1036" width="22.7109375" style="56" customWidth="1"/>
    <col min="1037" max="1037" width="9.42578125" style="56" customWidth="1"/>
    <col min="1038" max="1038" width="11.28515625" style="56" customWidth="1"/>
    <col min="1039" max="1039" width="17.42578125" style="56" customWidth="1"/>
    <col min="1040" max="1040" width="53" style="56" customWidth="1"/>
    <col min="1041" max="1280" width="40.85546875" style="56"/>
    <col min="1281" max="1281" width="4.85546875" style="56" customWidth="1"/>
    <col min="1282" max="1282" width="6.42578125" style="56" customWidth="1"/>
    <col min="1283" max="1283" width="47.42578125" style="56" customWidth="1"/>
    <col min="1284" max="1284" width="9" style="56" customWidth="1"/>
    <col min="1285" max="1285" width="5.85546875" style="56" customWidth="1"/>
    <col min="1286" max="1286" width="17.140625" style="56" customWidth="1"/>
    <col min="1287" max="1287" width="11.140625" style="56" customWidth="1"/>
    <col min="1288" max="1288" width="11.7109375" style="56" customWidth="1"/>
    <col min="1289" max="1289" width="13.42578125" style="56" customWidth="1"/>
    <col min="1290" max="1290" width="16.28515625" style="56" customWidth="1"/>
    <col min="1291" max="1291" width="15.85546875" style="56" customWidth="1"/>
    <col min="1292" max="1292" width="22.7109375" style="56" customWidth="1"/>
    <col min="1293" max="1293" width="9.42578125" style="56" customWidth="1"/>
    <col min="1294" max="1294" width="11.28515625" style="56" customWidth="1"/>
    <col min="1295" max="1295" width="17.42578125" style="56" customWidth="1"/>
    <col min="1296" max="1296" width="53" style="56" customWidth="1"/>
    <col min="1297" max="1536" width="40.85546875" style="56"/>
    <col min="1537" max="1537" width="4.85546875" style="56" customWidth="1"/>
    <col min="1538" max="1538" width="6.42578125" style="56" customWidth="1"/>
    <col min="1539" max="1539" width="47.42578125" style="56" customWidth="1"/>
    <col min="1540" max="1540" width="9" style="56" customWidth="1"/>
    <col min="1541" max="1541" width="5.85546875" style="56" customWidth="1"/>
    <col min="1542" max="1542" width="17.140625" style="56" customWidth="1"/>
    <col min="1543" max="1543" width="11.140625" style="56" customWidth="1"/>
    <col min="1544" max="1544" width="11.7109375" style="56" customWidth="1"/>
    <col min="1545" max="1545" width="13.42578125" style="56" customWidth="1"/>
    <col min="1546" max="1546" width="16.28515625" style="56" customWidth="1"/>
    <col min="1547" max="1547" width="15.85546875" style="56" customWidth="1"/>
    <col min="1548" max="1548" width="22.7109375" style="56" customWidth="1"/>
    <col min="1549" max="1549" width="9.42578125" style="56" customWidth="1"/>
    <col min="1550" max="1550" width="11.28515625" style="56" customWidth="1"/>
    <col min="1551" max="1551" width="17.42578125" style="56" customWidth="1"/>
    <col min="1552" max="1552" width="53" style="56" customWidth="1"/>
    <col min="1553" max="1792" width="40.85546875" style="56"/>
    <col min="1793" max="1793" width="4.85546875" style="56" customWidth="1"/>
    <col min="1794" max="1794" width="6.42578125" style="56" customWidth="1"/>
    <col min="1795" max="1795" width="47.42578125" style="56" customWidth="1"/>
    <col min="1796" max="1796" width="9" style="56" customWidth="1"/>
    <col min="1797" max="1797" width="5.85546875" style="56" customWidth="1"/>
    <col min="1798" max="1798" width="17.140625" style="56" customWidth="1"/>
    <col min="1799" max="1799" width="11.140625" style="56" customWidth="1"/>
    <col min="1800" max="1800" width="11.7109375" style="56" customWidth="1"/>
    <col min="1801" max="1801" width="13.42578125" style="56" customWidth="1"/>
    <col min="1802" max="1802" width="16.28515625" style="56" customWidth="1"/>
    <col min="1803" max="1803" width="15.85546875" style="56" customWidth="1"/>
    <col min="1804" max="1804" width="22.7109375" style="56" customWidth="1"/>
    <col min="1805" max="1805" width="9.42578125" style="56" customWidth="1"/>
    <col min="1806" max="1806" width="11.28515625" style="56" customWidth="1"/>
    <col min="1807" max="1807" width="17.42578125" style="56" customWidth="1"/>
    <col min="1808" max="1808" width="53" style="56" customWidth="1"/>
    <col min="1809" max="2048" width="40.85546875" style="56"/>
    <col min="2049" max="2049" width="4.85546875" style="56" customWidth="1"/>
    <col min="2050" max="2050" width="6.42578125" style="56" customWidth="1"/>
    <col min="2051" max="2051" width="47.42578125" style="56" customWidth="1"/>
    <col min="2052" max="2052" width="9" style="56" customWidth="1"/>
    <col min="2053" max="2053" width="5.85546875" style="56" customWidth="1"/>
    <col min="2054" max="2054" width="17.140625" style="56" customWidth="1"/>
    <col min="2055" max="2055" width="11.140625" style="56" customWidth="1"/>
    <col min="2056" max="2056" width="11.7109375" style="56" customWidth="1"/>
    <col min="2057" max="2057" width="13.42578125" style="56" customWidth="1"/>
    <col min="2058" max="2058" width="16.28515625" style="56" customWidth="1"/>
    <col min="2059" max="2059" width="15.85546875" style="56" customWidth="1"/>
    <col min="2060" max="2060" width="22.7109375" style="56" customWidth="1"/>
    <col min="2061" max="2061" width="9.42578125" style="56" customWidth="1"/>
    <col min="2062" max="2062" width="11.28515625" style="56" customWidth="1"/>
    <col min="2063" max="2063" width="17.42578125" style="56" customWidth="1"/>
    <col min="2064" max="2064" width="53" style="56" customWidth="1"/>
    <col min="2065" max="2304" width="40.85546875" style="56"/>
    <col min="2305" max="2305" width="4.85546875" style="56" customWidth="1"/>
    <col min="2306" max="2306" width="6.42578125" style="56" customWidth="1"/>
    <col min="2307" max="2307" width="47.42578125" style="56" customWidth="1"/>
    <col min="2308" max="2308" width="9" style="56" customWidth="1"/>
    <col min="2309" max="2309" width="5.85546875" style="56" customWidth="1"/>
    <col min="2310" max="2310" width="17.140625" style="56" customWidth="1"/>
    <col min="2311" max="2311" width="11.140625" style="56" customWidth="1"/>
    <col min="2312" max="2312" width="11.7109375" style="56" customWidth="1"/>
    <col min="2313" max="2313" width="13.42578125" style="56" customWidth="1"/>
    <col min="2314" max="2314" width="16.28515625" style="56" customWidth="1"/>
    <col min="2315" max="2315" width="15.85546875" style="56" customWidth="1"/>
    <col min="2316" max="2316" width="22.7109375" style="56" customWidth="1"/>
    <col min="2317" max="2317" width="9.42578125" style="56" customWidth="1"/>
    <col min="2318" max="2318" width="11.28515625" style="56" customWidth="1"/>
    <col min="2319" max="2319" width="17.42578125" style="56" customWidth="1"/>
    <col min="2320" max="2320" width="53" style="56" customWidth="1"/>
    <col min="2321" max="2560" width="40.85546875" style="56"/>
    <col min="2561" max="2561" width="4.85546875" style="56" customWidth="1"/>
    <col min="2562" max="2562" width="6.42578125" style="56" customWidth="1"/>
    <col min="2563" max="2563" width="47.42578125" style="56" customWidth="1"/>
    <col min="2564" max="2564" width="9" style="56" customWidth="1"/>
    <col min="2565" max="2565" width="5.85546875" style="56" customWidth="1"/>
    <col min="2566" max="2566" width="17.140625" style="56" customWidth="1"/>
    <col min="2567" max="2567" width="11.140625" style="56" customWidth="1"/>
    <col min="2568" max="2568" width="11.7109375" style="56" customWidth="1"/>
    <col min="2569" max="2569" width="13.42578125" style="56" customWidth="1"/>
    <col min="2570" max="2570" width="16.28515625" style="56" customWidth="1"/>
    <col min="2571" max="2571" width="15.85546875" style="56" customWidth="1"/>
    <col min="2572" max="2572" width="22.7109375" style="56" customWidth="1"/>
    <col min="2573" max="2573" width="9.42578125" style="56" customWidth="1"/>
    <col min="2574" max="2574" width="11.28515625" style="56" customWidth="1"/>
    <col min="2575" max="2575" width="17.42578125" style="56" customWidth="1"/>
    <col min="2576" max="2576" width="53" style="56" customWidth="1"/>
    <col min="2577" max="2816" width="40.85546875" style="56"/>
    <col min="2817" max="2817" width="4.85546875" style="56" customWidth="1"/>
    <col min="2818" max="2818" width="6.42578125" style="56" customWidth="1"/>
    <col min="2819" max="2819" width="47.42578125" style="56" customWidth="1"/>
    <col min="2820" max="2820" width="9" style="56" customWidth="1"/>
    <col min="2821" max="2821" width="5.85546875" style="56" customWidth="1"/>
    <col min="2822" max="2822" width="17.140625" style="56" customWidth="1"/>
    <col min="2823" max="2823" width="11.140625" style="56" customWidth="1"/>
    <col min="2824" max="2824" width="11.7109375" style="56" customWidth="1"/>
    <col min="2825" max="2825" width="13.42578125" style="56" customWidth="1"/>
    <col min="2826" max="2826" width="16.28515625" style="56" customWidth="1"/>
    <col min="2827" max="2827" width="15.85546875" style="56" customWidth="1"/>
    <col min="2828" max="2828" width="22.7109375" style="56" customWidth="1"/>
    <col min="2829" max="2829" width="9.42578125" style="56" customWidth="1"/>
    <col min="2830" max="2830" width="11.28515625" style="56" customWidth="1"/>
    <col min="2831" max="2831" width="17.42578125" style="56" customWidth="1"/>
    <col min="2832" max="2832" width="53" style="56" customWidth="1"/>
    <col min="2833" max="3072" width="40.85546875" style="56"/>
    <col min="3073" max="3073" width="4.85546875" style="56" customWidth="1"/>
    <col min="3074" max="3074" width="6.42578125" style="56" customWidth="1"/>
    <col min="3075" max="3075" width="47.42578125" style="56" customWidth="1"/>
    <col min="3076" max="3076" width="9" style="56" customWidth="1"/>
    <col min="3077" max="3077" width="5.85546875" style="56" customWidth="1"/>
    <col min="3078" max="3078" width="17.140625" style="56" customWidth="1"/>
    <col min="3079" max="3079" width="11.140625" style="56" customWidth="1"/>
    <col min="3080" max="3080" width="11.7109375" style="56" customWidth="1"/>
    <col min="3081" max="3081" width="13.42578125" style="56" customWidth="1"/>
    <col min="3082" max="3082" width="16.28515625" style="56" customWidth="1"/>
    <col min="3083" max="3083" width="15.85546875" style="56" customWidth="1"/>
    <col min="3084" max="3084" width="22.7109375" style="56" customWidth="1"/>
    <col min="3085" max="3085" width="9.42578125" style="56" customWidth="1"/>
    <col min="3086" max="3086" width="11.28515625" style="56" customWidth="1"/>
    <col min="3087" max="3087" width="17.42578125" style="56" customWidth="1"/>
    <col min="3088" max="3088" width="53" style="56" customWidth="1"/>
    <col min="3089" max="3328" width="40.85546875" style="56"/>
    <col min="3329" max="3329" width="4.85546875" style="56" customWidth="1"/>
    <col min="3330" max="3330" width="6.42578125" style="56" customWidth="1"/>
    <col min="3331" max="3331" width="47.42578125" style="56" customWidth="1"/>
    <col min="3332" max="3332" width="9" style="56" customWidth="1"/>
    <col min="3333" max="3333" width="5.85546875" style="56" customWidth="1"/>
    <col min="3334" max="3334" width="17.140625" style="56" customWidth="1"/>
    <col min="3335" max="3335" width="11.140625" style="56" customWidth="1"/>
    <col min="3336" max="3336" width="11.7109375" style="56" customWidth="1"/>
    <col min="3337" max="3337" width="13.42578125" style="56" customWidth="1"/>
    <col min="3338" max="3338" width="16.28515625" style="56" customWidth="1"/>
    <col min="3339" max="3339" width="15.85546875" style="56" customWidth="1"/>
    <col min="3340" max="3340" width="22.7109375" style="56" customWidth="1"/>
    <col min="3341" max="3341" width="9.42578125" style="56" customWidth="1"/>
    <col min="3342" max="3342" width="11.28515625" style="56" customWidth="1"/>
    <col min="3343" max="3343" width="17.42578125" style="56" customWidth="1"/>
    <col min="3344" max="3344" width="53" style="56" customWidth="1"/>
    <col min="3345" max="3584" width="40.85546875" style="56"/>
    <col min="3585" max="3585" width="4.85546875" style="56" customWidth="1"/>
    <col min="3586" max="3586" width="6.42578125" style="56" customWidth="1"/>
    <col min="3587" max="3587" width="47.42578125" style="56" customWidth="1"/>
    <col min="3588" max="3588" width="9" style="56" customWidth="1"/>
    <col min="3589" max="3589" width="5.85546875" style="56" customWidth="1"/>
    <col min="3590" max="3590" width="17.140625" style="56" customWidth="1"/>
    <col min="3591" max="3591" width="11.140625" style="56" customWidth="1"/>
    <col min="3592" max="3592" width="11.7109375" style="56" customWidth="1"/>
    <col min="3593" max="3593" width="13.42578125" style="56" customWidth="1"/>
    <col min="3594" max="3594" width="16.28515625" style="56" customWidth="1"/>
    <col min="3595" max="3595" width="15.85546875" style="56" customWidth="1"/>
    <col min="3596" max="3596" width="22.7109375" style="56" customWidth="1"/>
    <col min="3597" max="3597" width="9.42578125" style="56" customWidth="1"/>
    <col min="3598" max="3598" width="11.28515625" style="56" customWidth="1"/>
    <col min="3599" max="3599" width="17.42578125" style="56" customWidth="1"/>
    <col min="3600" max="3600" width="53" style="56" customWidth="1"/>
    <col min="3601" max="3840" width="40.85546875" style="56"/>
    <col min="3841" max="3841" width="4.85546875" style="56" customWidth="1"/>
    <col min="3842" max="3842" width="6.42578125" style="56" customWidth="1"/>
    <col min="3843" max="3843" width="47.42578125" style="56" customWidth="1"/>
    <col min="3844" max="3844" width="9" style="56" customWidth="1"/>
    <col min="3845" max="3845" width="5.85546875" style="56" customWidth="1"/>
    <col min="3846" max="3846" width="17.140625" style="56" customWidth="1"/>
    <col min="3847" max="3847" width="11.140625" style="56" customWidth="1"/>
    <col min="3848" max="3848" width="11.7109375" style="56" customWidth="1"/>
    <col min="3849" max="3849" width="13.42578125" style="56" customWidth="1"/>
    <col min="3850" max="3850" width="16.28515625" style="56" customWidth="1"/>
    <col min="3851" max="3851" width="15.85546875" style="56" customWidth="1"/>
    <col min="3852" max="3852" width="22.7109375" style="56" customWidth="1"/>
    <col min="3853" max="3853" width="9.42578125" style="56" customWidth="1"/>
    <col min="3854" max="3854" width="11.28515625" style="56" customWidth="1"/>
    <col min="3855" max="3855" width="17.42578125" style="56" customWidth="1"/>
    <col min="3856" max="3856" width="53" style="56" customWidth="1"/>
    <col min="3857" max="4096" width="40.85546875" style="56"/>
    <col min="4097" max="4097" width="4.85546875" style="56" customWidth="1"/>
    <col min="4098" max="4098" width="6.42578125" style="56" customWidth="1"/>
    <col min="4099" max="4099" width="47.42578125" style="56" customWidth="1"/>
    <col min="4100" max="4100" width="9" style="56" customWidth="1"/>
    <col min="4101" max="4101" width="5.85546875" style="56" customWidth="1"/>
    <col min="4102" max="4102" width="17.140625" style="56" customWidth="1"/>
    <col min="4103" max="4103" width="11.140625" style="56" customWidth="1"/>
    <col min="4104" max="4104" width="11.7109375" style="56" customWidth="1"/>
    <col min="4105" max="4105" width="13.42578125" style="56" customWidth="1"/>
    <col min="4106" max="4106" width="16.28515625" style="56" customWidth="1"/>
    <col min="4107" max="4107" width="15.85546875" style="56" customWidth="1"/>
    <col min="4108" max="4108" width="22.7109375" style="56" customWidth="1"/>
    <col min="4109" max="4109" width="9.42578125" style="56" customWidth="1"/>
    <col min="4110" max="4110" width="11.28515625" style="56" customWidth="1"/>
    <col min="4111" max="4111" width="17.42578125" style="56" customWidth="1"/>
    <col min="4112" max="4112" width="53" style="56" customWidth="1"/>
    <col min="4113" max="4352" width="40.85546875" style="56"/>
    <col min="4353" max="4353" width="4.85546875" style="56" customWidth="1"/>
    <col min="4354" max="4354" width="6.42578125" style="56" customWidth="1"/>
    <col min="4355" max="4355" width="47.42578125" style="56" customWidth="1"/>
    <col min="4356" max="4356" width="9" style="56" customWidth="1"/>
    <col min="4357" max="4357" width="5.85546875" style="56" customWidth="1"/>
    <col min="4358" max="4358" width="17.140625" style="56" customWidth="1"/>
    <col min="4359" max="4359" width="11.140625" style="56" customWidth="1"/>
    <col min="4360" max="4360" width="11.7109375" style="56" customWidth="1"/>
    <col min="4361" max="4361" width="13.42578125" style="56" customWidth="1"/>
    <col min="4362" max="4362" width="16.28515625" style="56" customWidth="1"/>
    <col min="4363" max="4363" width="15.85546875" style="56" customWidth="1"/>
    <col min="4364" max="4364" width="22.7109375" style="56" customWidth="1"/>
    <col min="4365" max="4365" width="9.42578125" style="56" customWidth="1"/>
    <col min="4366" max="4366" width="11.28515625" style="56" customWidth="1"/>
    <col min="4367" max="4367" width="17.42578125" style="56" customWidth="1"/>
    <col min="4368" max="4368" width="53" style="56" customWidth="1"/>
    <col min="4369" max="4608" width="40.85546875" style="56"/>
    <col min="4609" max="4609" width="4.85546875" style="56" customWidth="1"/>
    <col min="4610" max="4610" width="6.42578125" style="56" customWidth="1"/>
    <col min="4611" max="4611" width="47.42578125" style="56" customWidth="1"/>
    <col min="4612" max="4612" width="9" style="56" customWidth="1"/>
    <col min="4613" max="4613" width="5.85546875" style="56" customWidth="1"/>
    <col min="4614" max="4614" width="17.140625" style="56" customWidth="1"/>
    <col min="4615" max="4615" width="11.140625" style="56" customWidth="1"/>
    <col min="4616" max="4616" width="11.7109375" style="56" customWidth="1"/>
    <col min="4617" max="4617" width="13.42578125" style="56" customWidth="1"/>
    <col min="4618" max="4618" width="16.28515625" style="56" customWidth="1"/>
    <col min="4619" max="4619" width="15.85546875" style="56" customWidth="1"/>
    <col min="4620" max="4620" width="22.7109375" style="56" customWidth="1"/>
    <col min="4621" max="4621" width="9.42578125" style="56" customWidth="1"/>
    <col min="4622" max="4622" width="11.28515625" style="56" customWidth="1"/>
    <col min="4623" max="4623" width="17.42578125" style="56" customWidth="1"/>
    <col min="4624" max="4624" width="53" style="56" customWidth="1"/>
    <col min="4625" max="4864" width="40.85546875" style="56"/>
    <col min="4865" max="4865" width="4.85546875" style="56" customWidth="1"/>
    <col min="4866" max="4866" width="6.42578125" style="56" customWidth="1"/>
    <col min="4867" max="4867" width="47.42578125" style="56" customWidth="1"/>
    <col min="4868" max="4868" width="9" style="56" customWidth="1"/>
    <col min="4869" max="4869" width="5.85546875" style="56" customWidth="1"/>
    <col min="4870" max="4870" width="17.140625" style="56" customWidth="1"/>
    <col min="4871" max="4871" width="11.140625" style="56" customWidth="1"/>
    <col min="4872" max="4872" width="11.7109375" style="56" customWidth="1"/>
    <col min="4873" max="4873" width="13.42578125" style="56" customWidth="1"/>
    <col min="4874" max="4874" width="16.28515625" style="56" customWidth="1"/>
    <col min="4875" max="4875" width="15.85546875" style="56" customWidth="1"/>
    <col min="4876" max="4876" width="22.7109375" style="56" customWidth="1"/>
    <col min="4877" max="4877" width="9.42578125" style="56" customWidth="1"/>
    <col min="4878" max="4878" width="11.28515625" style="56" customWidth="1"/>
    <col min="4879" max="4879" width="17.42578125" style="56" customWidth="1"/>
    <col min="4880" max="4880" width="53" style="56" customWidth="1"/>
    <col min="4881" max="5120" width="40.85546875" style="56"/>
    <col min="5121" max="5121" width="4.85546875" style="56" customWidth="1"/>
    <col min="5122" max="5122" width="6.42578125" style="56" customWidth="1"/>
    <col min="5123" max="5123" width="47.42578125" style="56" customWidth="1"/>
    <col min="5124" max="5124" width="9" style="56" customWidth="1"/>
    <col min="5125" max="5125" width="5.85546875" style="56" customWidth="1"/>
    <col min="5126" max="5126" width="17.140625" style="56" customWidth="1"/>
    <col min="5127" max="5127" width="11.140625" style="56" customWidth="1"/>
    <col min="5128" max="5128" width="11.7109375" style="56" customWidth="1"/>
    <col min="5129" max="5129" width="13.42578125" style="56" customWidth="1"/>
    <col min="5130" max="5130" width="16.28515625" style="56" customWidth="1"/>
    <col min="5131" max="5131" width="15.85546875" style="56" customWidth="1"/>
    <col min="5132" max="5132" width="22.7109375" style="56" customWidth="1"/>
    <col min="5133" max="5133" width="9.42578125" style="56" customWidth="1"/>
    <col min="5134" max="5134" width="11.28515625" style="56" customWidth="1"/>
    <col min="5135" max="5135" width="17.42578125" style="56" customWidth="1"/>
    <col min="5136" max="5136" width="53" style="56" customWidth="1"/>
    <col min="5137" max="5376" width="40.85546875" style="56"/>
    <col min="5377" max="5377" width="4.85546875" style="56" customWidth="1"/>
    <col min="5378" max="5378" width="6.42578125" style="56" customWidth="1"/>
    <col min="5379" max="5379" width="47.42578125" style="56" customWidth="1"/>
    <col min="5380" max="5380" width="9" style="56" customWidth="1"/>
    <col min="5381" max="5381" width="5.85546875" style="56" customWidth="1"/>
    <col min="5382" max="5382" width="17.140625" style="56" customWidth="1"/>
    <col min="5383" max="5383" width="11.140625" style="56" customWidth="1"/>
    <col min="5384" max="5384" width="11.7109375" style="56" customWidth="1"/>
    <col min="5385" max="5385" width="13.42578125" style="56" customWidth="1"/>
    <col min="5386" max="5386" width="16.28515625" style="56" customWidth="1"/>
    <col min="5387" max="5387" width="15.85546875" style="56" customWidth="1"/>
    <col min="5388" max="5388" width="22.7109375" style="56" customWidth="1"/>
    <col min="5389" max="5389" width="9.42578125" style="56" customWidth="1"/>
    <col min="5390" max="5390" width="11.28515625" style="56" customWidth="1"/>
    <col min="5391" max="5391" width="17.42578125" style="56" customWidth="1"/>
    <col min="5392" max="5392" width="53" style="56" customWidth="1"/>
    <col min="5393" max="5632" width="40.85546875" style="56"/>
    <col min="5633" max="5633" width="4.85546875" style="56" customWidth="1"/>
    <col min="5634" max="5634" width="6.42578125" style="56" customWidth="1"/>
    <col min="5635" max="5635" width="47.42578125" style="56" customWidth="1"/>
    <col min="5636" max="5636" width="9" style="56" customWidth="1"/>
    <col min="5637" max="5637" width="5.85546875" style="56" customWidth="1"/>
    <col min="5638" max="5638" width="17.140625" style="56" customWidth="1"/>
    <col min="5639" max="5639" width="11.140625" style="56" customWidth="1"/>
    <col min="5640" max="5640" width="11.7109375" style="56" customWidth="1"/>
    <col min="5641" max="5641" width="13.42578125" style="56" customWidth="1"/>
    <col min="5642" max="5642" width="16.28515625" style="56" customWidth="1"/>
    <col min="5643" max="5643" width="15.85546875" style="56" customWidth="1"/>
    <col min="5644" max="5644" width="22.7109375" style="56" customWidth="1"/>
    <col min="5645" max="5645" width="9.42578125" style="56" customWidth="1"/>
    <col min="5646" max="5646" width="11.28515625" style="56" customWidth="1"/>
    <col min="5647" max="5647" width="17.42578125" style="56" customWidth="1"/>
    <col min="5648" max="5648" width="53" style="56" customWidth="1"/>
    <col min="5649" max="5888" width="40.85546875" style="56"/>
    <col min="5889" max="5889" width="4.85546875" style="56" customWidth="1"/>
    <col min="5890" max="5890" width="6.42578125" style="56" customWidth="1"/>
    <col min="5891" max="5891" width="47.42578125" style="56" customWidth="1"/>
    <col min="5892" max="5892" width="9" style="56" customWidth="1"/>
    <col min="5893" max="5893" width="5.85546875" style="56" customWidth="1"/>
    <col min="5894" max="5894" width="17.140625" style="56" customWidth="1"/>
    <col min="5895" max="5895" width="11.140625" style="56" customWidth="1"/>
    <col min="5896" max="5896" width="11.7109375" style="56" customWidth="1"/>
    <col min="5897" max="5897" width="13.42578125" style="56" customWidth="1"/>
    <col min="5898" max="5898" width="16.28515625" style="56" customWidth="1"/>
    <col min="5899" max="5899" width="15.85546875" style="56" customWidth="1"/>
    <col min="5900" max="5900" width="22.7109375" style="56" customWidth="1"/>
    <col min="5901" max="5901" width="9.42578125" style="56" customWidth="1"/>
    <col min="5902" max="5902" width="11.28515625" style="56" customWidth="1"/>
    <col min="5903" max="5903" width="17.42578125" style="56" customWidth="1"/>
    <col min="5904" max="5904" width="53" style="56" customWidth="1"/>
    <col min="5905" max="6144" width="40.85546875" style="56"/>
    <col min="6145" max="6145" width="4.85546875" style="56" customWidth="1"/>
    <col min="6146" max="6146" width="6.42578125" style="56" customWidth="1"/>
    <col min="6147" max="6147" width="47.42578125" style="56" customWidth="1"/>
    <col min="6148" max="6148" width="9" style="56" customWidth="1"/>
    <col min="6149" max="6149" width="5.85546875" style="56" customWidth="1"/>
    <col min="6150" max="6150" width="17.140625" style="56" customWidth="1"/>
    <col min="6151" max="6151" width="11.140625" style="56" customWidth="1"/>
    <col min="6152" max="6152" width="11.7109375" style="56" customWidth="1"/>
    <col min="6153" max="6153" width="13.42578125" style="56" customWidth="1"/>
    <col min="6154" max="6154" width="16.28515625" style="56" customWidth="1"/>
    <col min="6155" max="6155" width="15.85546875" style="56" customWidth="1"/>
    <col min="6156" max="6156" width="22.7109375" style="56" customWidth="1"/>
    <col min="6157" max="6157" width="9.42578125" style="56" customWidth="1"/>
    <col min="6158" max="6158" width="11.28515625" style="56" customWidth="1"/>
    <col min="6159" max="6159" width="17.42578125" style="56" customWidth="1"/>
    <col min="6160" max="6160" width="53" style="56" customWidth="1"/>
    <col min="6161" max="6400" width="40.85546875" style="56"/>
    <col min="6401" max="6401" width="4.85546875" style="56" customWidth="1"/>
    <col min="6402" max="6402" width="6.42578125" style="56" customWidth="1"/>
    <col min="6403" max="6403" width="47.42578125" style="56" customWidth="1"/>
    <col min="6404" max="6404" width="9" style="56" customWidth="1"/>
    <col min="6405" max="6405" width="5.85546875" style="56" customWidth="1"/>
    <col min="6406" max="6406" width="17.140625" style="56" customWidth="1"/>
    <col min="6407" max="6407" width="11.140625" style="56" customWidth="1"/>
    <col min="6408" max="6408" width="11.7109375" style="56" customWidth="1"/>
    <col min="6409" max="6409" width="13.42578125" style="56" customWidth="1"/>
    <col min="6410" max="6410" width="16.28515625" style="56" customWidth="1"/>
    <col min="6411" max="6411" width="15.85546875" style="56" customWidth="1"/>
    <col min="6412" max="6412" width="22.7109375" style="56" customWidth="1"/>
    <col min="6413" max="6413" width="9.42578125" style="56" customWidth="1"/>
    <col min="6414" max="6414" width="11.28515625" style="56" customWidth="1"/>
    <col min="6415" max="6415" width="17.42578125" style="56" customWidth="1"/>
    <col min="6416" max="6416" width="53" style="56" customWidth="1"/>
    <col min="6417" max="6656" width="40.85546875" style="56"/>
    <col min="6657" max="6657" width="4.85546875" style="56" customWidth="1"/>
    <col min="6658" max="6658" width="6.42578125" style="56" customWidth="1"/>
    <col min="6659" max="6659" width="47.42578125" style="56" customWidth="1"/>
    <col min="6660" max="6660" width="9" style="56" customWidth="1"/>
    <col min="6661" max="6661" width="5.85546875" style="56" customWidth="1"/>
    <col min="6662" max="6662" width="17.140625" style="56" customWidth="1"/>
    <col min="6663" max="6663" width="11.140625" style="56" customWidth="1"/>
    <col min="6664" max="6664" width="11.7109375" style="56" customWidth="1"/>
    <col min="6665" max="6665" width="13.42578125" style="56" customWidth="1"/>
    <col min="6666" max="6666" width="16.28515625" style="56" customWidth="1"/>
    <col min="6667" max="6667" width="15.85546875" style="56" customWidth="1"/>
    <col min="6668" max="6668" width="22.7109375" style="56" customWidth="1"/>
    <col min="6669" max="6669" width="9.42578125" style="56" customWidth="1"/>
    <col min="6670" max="6670" width="11.28515625" style="56" customWidth="1"/>
    <col min="6671" max="6671" width="17.42578125" style="56" customWidth="1"/>
    <col min="6672" max="6672" width="53" style="56" customWidth="1"/>
    <col min="6673" max="6912" width="40.85546875" style="56"/>
    <col min="6913" max="6913" width="4.85546875" style="56" customWidth="1"/>
    <col min="6914" max="6914" width="6.42578125" style="56" customWidth="1"/>
    <col min="6915" max="6915" width="47.42578125" style="56" customWidth="1"/>
    <col min="6916" max="6916" width="9" style="56" customWidth="1"/>
    <col min="6917" max="6917" width="5.85546875" style="56" customWidth="1"/>
    <col min="6918" max="6918" width="17.140625" style="56" customWidth="1"/>
    <col min="6919" max="6919" width="11.140625" style="56" customWidth="1"/>
    <col min="6920" max="6920" width="11.7109375" style="56" customWidth="1"/>
    <col min="6921" max="6921" width="13.42578125" style="56" customWidth="1"/>
    <col min="6922" max="6922" width="16.28515625" style="56" customWidth="1"/>
    <col min="6923" max="6923" width="15.85546875" style="56" customWidth="1"/>
    <col min="6924" max="6924" width="22.7109375" style="56" customWidth="1"/>
    <col min="6925" max="6925" width="9.42578125" style="56" customWidth="1"/>
    <col min="6926" max="6926" width="11.28515625" style="56" customWidth="1"/>
    <col min="6927" max="6927" width="17.42578125" style="56" customWidth="1"/>
    <col min="6928" max="6928" width="53" style="56" customWidth="1"/>
    <col min="6929" max="7168" width="40.85546875" style="56"/>
    <col min="7169" max="7169" width="4.85546875" style="56" customWidth="1"/>
    <col min="7170" max="7170" width="6.42578125" style="56" customWidth="1"/>
    <col min="7171" max="7171" width="47.42578125" style="56" customWidth="1"/>
    <col min="7172" max="7172" width="9" style="56" customWidth="1"/>
    <col min="7173" max="7173" width="5.85546875" style="56" customWidth="1"/>
    <col min="7174" max="7174" width="17.140625" style="56" customWidth="1"/>
    <col min="7175" max="7175" width="11.140625" style="56" customWidth="1"/>
    <col min="7176" max="7176" width="11.7109375" style="56" customWidth="1"/>
    <col min="7177" max="7177" width="13.42578125" style="56" customWidth="1"/>
    <col min="7178" max="7178" width="16.28515625" style="56" customWidth="1"/>
    <col min="7179" max="7179" width="15.85546875" style="56" customWidth="1"/>
    <col min="7180" max="7180" width="22.7109375" style="56" customWidth="1"/>
    <col min="7181" max="7181" width="9.42578125" style="56" customWidth="1"/>
    <col min="7182" max="7182" width="11.28515625" style="56" customWidth="1"/>
    <col min="7183" max="7183" width="17.42578125" style="56" customWidth="1"/>
    <col min="7184" max="7184" width="53" style="56" customWidth="1"/>
    <col min="7185" max="7424" width="40.85546875" style="56"/>
    <col min="7425" max="7425" width="4.85546875" style="56" customWidth="1"/>
    <col min="7426" max="7426" width="6.42578125" style="56" customWidth="1"/>
    <col min="7427" max="7427" width="47.42578125" style="56" customWidth="1"/>
    <col min="7428" max="7428" width="9" style="56" customWidth="1"/>
    <col min="7429" max="7429" width="5.85546875" style="56" customWidth="1"/>
    <col min="7430" max="7430" width="17.140625" style="56" customWidth="1"/>
    <col min="7431" max="7431" width="11.140625" style="56" customWidth="1"/>
    <col min="7432" max="7432" width="11.7109375" style="56" customWidth="1"/>
    <col min="7433" max="7433" width="13.42578125" style="56" customWidth="1"/>
    <col min="7434" max="7434" width="16.28515625" style="56" customWidth="1"/>
    <col min="7435" max="7435" width="15.85546875" style="56" customWidth="1"/>
    <col min="7436" max="7436" width="22.7109375" style="56" customWidth="1"/>
    <col min="7437" max="7437" width="9.42578125" style="56" customWidth="1"/>
    <col min="7438" max="7438" width="11.28515625" style="56" customWidth="1"/>
    <col min="7439" max="7439" width="17.42578125" style="56" customWidth="1"/>
    <col min="7440" max="7440" width="53" style="56" customWidth="1"/>
    <col min="7441" max="7680" width="40.85546875" style="56"/>
    <col min="7681" max="7681" width="4.85546875" style="56" customWidth="1"/>
    <col min="7682" max="7682" width="6.42578125" style="56" customWidth="1"/>
    <col min="7683" max="7683" width="47.42578125" style="56" customWidth="1"/>
    <col min="7684" max="7684" width="9" style="56" customWidth="1"/>
    <col min="7685" max="7685" width="5.85546875" style="56" customWidth="1"/>
    <col min="7686" max="7686" width="17.140625" style="56" customWidth="1"/>
    <col min="7687" max="7687" width="11.140625" style="56" customWidth="1"/>
    <col min="7688" max="7688" width="11.7109375" style="56" customWidth="1"/>
    <col min="7689" max="7689" width="13.42578125" style="56" customWidth="1"/>
    <col min="7690" max="7690" width="16.28515625" style="56" customWidth="1"/>
    <col min="7691" max="7691" width="15.85546875" style="56" customWidth="1"/>
    <col min="7692" max="7692" width="22.7109375" style="56" customWidth="1"/>
    <col min="7693" max="7693" width="9.42578125" style="56" customWidth="1"/>
    <col min="7694" max="7694" width="11.28515625" style="56" customWidth="1"/>
    <col min="7695" max="7695" width="17.42578125" style="56" customWidth="1"/>
    <col min="7696" max="7696" width="53" style="56" customWidth="1"/>
    <col min="7697" max="7936" width="40.85546875" style="56"/>
    <col min="7937" max="7937" width="4.85546875" style="56" customWidth="1"/>
    <col min="7938" max="7938" width="6.42578125" style="56" customWidth="1"/>
    <col min="7939" max="7939" width="47.42578125" style="56" customWidth="1"/>
    <col min="7940" max="7940" width="9" style="56" customWidth="1"/>
    <col min="7941" max="7941" width="5.85546875" style="56" customWidth="1"/>
    <col min="7942" max="7942" width="17.140625" style="56" customWidth="1"/>
    <col min="7943" max="7943" width="11.140625" style="56" customWidth="1"/>
    <col min="7944" max="7944" width="11.7109375" style="56" customWidth="1"/>
    <col min="7945" max="7945" width="13.42578125" style="56" customWidth="1"/>
    <col min="7946" max="7946" width="16.28515625" style="56" customWidth="1"/>
    <col min="7947" max="7947" width="15.85546875" style="56" customWidth="1"/>
    <col min="7948" max="7948" width="22.7109375" style="56" customWidth="1"/>
    <col min="7949" max="7949" width="9.42578125" style="56" customWidth="1"/>
    <col min="7950" max="7950" width="11.28515625" style="56" customWidth="1"/>
    <col min="7951" max="7951" width="17.42578125" style="56" customWidth="1"/>
    <col min="7952" max="7952" width="53" style="56" customWidth="1"/>
    <col min="7953" max="8192" width="40.85546875" style="56"/>
    <col min="8193" max="8193" width="4.85546875" style="56" customWidth="1"/>
    <col min="8194" max="8194" width="6.42578125" style="56" customWidth="1"/>
    <col min="8195" max="8195" width="47.42578125" style="56" customWidth="1"/>
    <col min="8196" max="8196" width="9" style="56" customWidth="1"/>
    <col min="8197" max="8197" width="5.85546875" style="56" customWidth="1"/>
    <col min="8198" max="8198" width="17.140625" style="56" customWidth="1"/>
    <col min="8199" max="8199" width="11.140625" style="56" customWidth="1"/>
    <col min="8200" max="8200" width="11.7109375" style="56" customWidth="1"/>
    <col min="8201" max="8201" width="13.42578125" style="56" customWidth="1"/>
    <col min="8202" max="8202" width="16.28515625" style="56" customWidth="1"/>
    <col min="8203" max="8203" width="15.85546875" style="56" customWidth="1"/>
    <col min="8204" max="8204" width="22.7109375" style="56" customWidth="1"/>
    <col min="8205" max="8205" width="9.42578125" style="56" customWidth="1"/>
    <col min="8206" max="8206" width="11.28515625" style="56" customWidth="1"/>
    <col min="8207" max="8207" width="17.42578125" style="56" customWidth="1"/>
    <col min="8208" max="8208" width="53" style="56" customWidth="1"/>
    <col min="8209" max="8448" width="40.85546875" style="56"/>
    <col min="8449" max="8449" width="4.85546875" style="56" customWidth="1"/>
    <col min="8450" max="8450" width="6.42578125" style="56" customWidth="1"/>
    <col min="8451" max="8451" width="47.42578125" style="56" customWidth="1"/>
    <col min="8452" max="8452" width="9" style="56" customWidth="1"/>
    <col min="8453" max="8453" width="5.85546875" style="56" customWidth="1"/>
    <col min="8454" max="8454" width="17.140625" style="56" customWidth="1"/>
    <col min="8455" max="8455" width="11.140625" style="56" customWidth="1"/>
    <col min="8456" max="8456" width="11.7109375" style="56" customWidth="1"/>
    <col min="8457" max="8457" width="13.42578125" style="56" customWidth="1"/>
    <col min="8458" max="8458" width="16.28515625" style="56" customWidth="1"/>
    <col min="8459" max="8459" width="15.85546875" style="56" customWidth="1"/>
    <col min="8460" max="8460" width="22.7109375" style="56" customWidth="1"/>
    <col min="8461" max="8461" width="9.42578125" style="56" customWidth="1"/>
    <col min="8462" max="8462" width="11.28515625" style="56" customWidth="1"/>
    <col min="8463" max="8463" width="17.42578125" style="56" customWidth="1"/>
    <col min="8464" max="8464" width="53" style="56" customWidth="1"/>
    <col min="8465" max="8704" width="40.85546875" style="56"/>
    <col min="8705" max="8705" width="4.85546875" style="56" customWidth="1"/>
    <col min="8706" max="8706" width="6.42578125" style="56" customWidth="1"/>
    <col min="8707" max="8707" width="47.42578125" style="56" customWidth="1"/>
    <col min="8708" max="8708" width="9" style="56" customWidth="1"/>
    <col min="8709" max="8709" width="5.85546875" style="56" customWidth="1"/>
    <col min="8710" max="8710" width="17.140625" style="56" customWidth="1"/>
    <col min="8711" max="8711" width="11.140625" style="56" customWidth="1"/>
    <col min="8712" max="8712" width="11.7109375" style="56" customWidth="1"/>
    <col min="8713" max="8713" width="13.42578125" style="56" customWidth="1"/>
    <col min="8714" max="8714" width="16.28515625" style="56" customWidth="1"/>
    <col min="8715" max="8715" width="15.85546875" style="56" customWidth="1"/>
    <col min="8716" max="8716" width="22.7109375" style="56" customWidth="1"/>
    <col min="8717" max="8717" width="9.42578125" style="56" customWidth="1"/>
    <col min="8718" max="8718" width="11.28515625" style="56" customWidth="1"/>
    <col min="8719" max="8719" width="17.42578125" style="56" customWidth="1"/>
    <col min="8720" max="8720" width="53" style="56" customWidth="1"/>
    <col min="8721" max="8960" width="40.85546875" style="56"/>
    <col min="8961" max="8961" width="4.85546875" style="56" customWidth="1"/>
    <col min="8962" max="8962" width="6.42578125" style="56" customWidth="1"/>
    <col min="8963" max="8963" width="47.42578125" style="56" customWidth="1"/>
    <col min="8964" max="8964" width="9" style="56" customWidth="1"/>
    <col min="8965" max="8965" width="5.85546875" style="56" customWidth="1"/>
    <col min="8966" max="8966" width="17.140625" style="56" customWidth="1"/>
    <col min="8967" max="8967" width="11.140625" style="56" customWidth="1"/>
    <col min="8968" max="8968" width="11.7109375" style="56" customWidth="1"/>
    <col min="8969" max="8969" width="13.42578125" style="56" customWidth="1"/>
    <col min="8970" max="8970" width="16.28515625" style="56" customWidth="1"/>
    <col min="8971" max="8971" width="15.85546875" style="56" customWidth="1"/>
    <col min="8972" max="8972" width="22.7109375" style="56" customWidth="1"/>
    <col min="8973" max="8973" width="9.42578125" style="56" customWidth="1"/>
    <col min="8974" max="8974" width="11.28515625" style="56" customWidth="1"/>
    <col min="8975" max="8975" width="17.42578125" style="56" customWidth="1"/>
    <col min="8976" max="8976" width="53" style="56" customWidth="1"/>
    <col min="8977" max="9216" width="40.85546875" style="56"/>
    <col min="9217" max="9217" width="4.85546875" style="56" customWidth="1"/>
    <col min="9218" max="9218" width="6.42578125" style="56" customWidth="1"/>
    <col min="9219" max="9219" width="47.42578125" style="56" customWidth="1"/>
    <col min="9220" max="9220" width="9" style="56" customWidth="1"/>
    <col min="9221" max="9221" width="5.85546875" style="56" customWidth="1"/>
    <col min="9222" max="9222" width="17.140625" style="56" customWidth="1"/>
    <col min="9223" max="9223" width="11.140625" style="56" customWidth="1"/>
    <col min="9224" max="9224" width="11.7109375" style="56" customWidth="1"/>
    <col min="9225" max="9225" width="13.42578125" style="56" customWidth="1"/>
    <col min="9226" max="9226" width="16.28515625" style="56" customWidth="1"/>
    <col min="9227" max="9227" width="15.85546875" style="56" customWidth="1"/>
    <col min="9228" max="9228" width="22.7109375" style="56" customWidth="1"/>
    <col min="9229" max="9229" width="9.42578125" style="56" customWidth="1"/>
    <col min="9230" max="9230" width="11.28515625" style="56" customWidth="1"/>
    <col min="9231" max="9231" width="17.42578125" style="56" customWidth="1"/>
    <col min="9232" max="9232" width="53" style="56" customWidth="1"/>
    <col min="9233" max="9472" width="40.85546875" style="56"/>
    <col min="9473" max="9473" width="4.85546875" style="56" customWidth="1"/>
    <col min="9474" max="9474" width="6.42578125" style="56" customWidth="1"/>
    <col min="9475" max="9475" width="47.42578125" style="56" customWidth="1"/>
    <col min="9476" max="9476" width="9" style="56" customWidth="1"/>
    <col min="9477" max="9477" width="5.85546875" style="56" customWidth="1"/>
    <col min="9478" max="9478" width="17.140625" style="56" customWidth="1"/>
    <col min="9479" max="9479" width="11.140625" style="56" customWidth="1"/>
    <col min="9480" max="9480" width="11.7109375" style="56" customWidth="1"/>
    <col min="9481" max="9481" width="13.42578125" style="56" customWidth="1"/>
    <col min="9482" max="9482" width="16.28515625" style="56" customWidth="1"/>
    <col min="9483" max="9483" width="15.85546875" style="56" customWidth="1"/>
    <col min="9484" max="9484" width="22.7109375" style="56" customWidth="1"/>
    <col min="9485" max="9485" width="9.42578125" style="56" customWidth="1"/>
    <col min="9486" max="9486" width="11.28515625" style="56" customWidth="1"/>
    <col min="9487" max="9487" width="17.42578125" style="56" customWidth="1"/>
    <col min="9488" max="9488" width="53" style="56" customWidth="1"/>
    <col min="9489" max="9728" width="40.85546875" style="56"/>
    <col min="9729" max="9729" width="4.85546875" style="56" customWidth="1"/>
    <col min="9730" max="9730" width="6.42578125" style="56" customWidth="1"/>
    <col min="9731" max="9731" width="47.42578125" style="56" customWidth="1"/>
    <col min="9732" max="9732" width="9" style="56" customWidth="1"/>
    <col min="9733" max="9733" width="5.85546875" style="56" customWidth="1"/>
    <col min="9734" max="9734" width="17.140625" style="56" customWidth="1"/>
    <col min="9735" max="9735" width="11.140625" style="56" customWidth="1"/>
    <col min="9736" max="9736" width="11.7109375" style="56" customWidth="1"/>
    <col min="9737" max="9737" width="13.42578125" style="56" customWidth="1"/>
    <col min="9738" max="9738" width="16.28515625" style="56" customWidth="1"/>
    <col min="9739" max="9739" width="15.85546875" style="56" customWidth="1"/>
    <col min="9740" max="9740" width="22.7109375" style="56" customWidth="1"/>
    <col min="9741" max="9741" width="9.42578125" style="56" customWidth="1"/>
    <col min="9742" max="9742" width="11.28515625" style="56" customWidth="1"/>
    <col min="9743" max="9743" width="17.42578125" style="56" customWidth="1"/>
    <col min="9744" max="9744" width="53" style="56" customWidth="1"/>
    <col min="9745" max="9984" width="40.85546875" style="56"/>
    <col min="9985" max="9985" width="4.85546875" style="56" customWidth="1"/>
    <col min="9986" max="9986" width="6.42578125" style="56" customWidth="1"/>
    <col min="9987" max="9987" width="47.42578125" style="56" customWidth="1"/>
    <col min="9988" max="9988" width="9" style="56" customWidth="1"/>
    <col min="9989" max="9989" width="5.85546875" style="56" customWidth="1"/>
    <col min="9990" max="9990" width="17.140625" style="56" customWidth="1"/>
    <col min="9991" max="9991" width="11.140625" style="56" customWidth="1"/>
    <col min="9992" max="9992" width="11.7109375" style="56" customWidth="1"/>
    <col min="9993" max="9993" width="13.42578125" style="56" customWidth="1"/>
    <col min="9994" max="9994" width="16.28515625" style="56" customWidth="1"/>
    <col min="9995" max="9995" width="15.85546875" style="56" customWidth="1"/>
    <col min="9996" max="9996" width="22.7109375" style="56" customWidth="1"/>
    <col min="9997" max="9997" width="9.42578125" style="56" customWidth="1"/>
    <col min="9998" max="9998" width="11.28515625" style="56" customWidth="1"/>
    <col min="9999" max="9999" width="17.42578125" style="56" customWidth="1"/>
    <col min="10000" max="10000" width="53" style="56" customWidth="1"/>
    <col min="10001" max="10240" width="40.85546875" style="56"/>
    <col min="10241" max="10241" width="4.85546875" style="56" customWidth="1"/>
    <col min="10242" max="10242" width="6.42578125" style="56" customWidth="1"/>
    <col min="10243" max="10243" width="47.42578125" style="56" customWidth="1"/>
    <col min="10244" max="10244" width="9" style="56" customWidth="1"/>
    <col min="10245" max="10245" width="5.85546875" style="56" customWidth="1"/>
    <col min="10246" max="10246" width="17.140625" style="56" customWidth="1"/>
    <col min="10247" max="10247" width="11.140625" style="56" customWidth="1"/>
    <col min="10248" max="10248" width="11.7109375" style="56" customWidth="1"/>
    <col min="10249" max="10249" width="13.42578125" style="56" customWidth="1"/>
    <col min="10250" max="10250" width="16.28515625" style="56" customWidth="1"/>
    <col min="10251" max="10251" width="15.85546875" style="56" customWidth="1"/>
    <col min="10252" max="10252" width="22.7109375" style="56" customWidth="1"/>
    <col min="10253" max="10253" width="9.42578125" style="56" customWidth="1"/>
    <col min="10254" max="10254" width="11.28515625" style="56" customWidth="1"/>
    <col min="10255" max="10255" width="17.42578125" style="56" customWidth="1"/>
    <col min="10256" max="10256" width="53" style="56" customWidth="1"/>
    <col min="10257" max="10496" width="40.85546875" style="56"/>
    <col min="10497" max="10497" width="4.85546875" style="56" customWidth="1"/>
    <col min="10498" max="10498" width="6.42578125" style="56" customWidth="1"/>
    <col min="10499" max="10499" width="47.42578125" style="56" customWidth="1"/>
    <col min="10500" max="10500" width="9" style="56" customWidth="1"/>
    <col min="10501" max="10501" width="5.85546875" style="56" customWidth="1"/>
    <col min="10502" max="10502" width="17.140625" style="56" customWidth="1"/>
    <col min="10503" max="10503" width="11.140625" style="56" customWidth="1"/>
    <col min="10504" max="10504" width="11.7109375" style="56" customWidth="1"/>
    <col min="10505" max="10505" width="13.42578125" style="56" customWidth="1"/>
    <col min="10506" max="10506" width="16.28515625" style="56" customWidth="1"/>
    <col min="10507" max="10507" width="15.85546875" style="56" customWidth="1"/>
    <col min="10508" max="10508" width="22.7109375" style="56" customWidth="1"/>
    <col min="10509" max="10509" width="9.42578125" style="56" customWidth="1"/>
    <col min="10510" max="10510" width="11.28515625" style="56" customWidth="1"/>
    <col min="10511" max="10511" width="17.42578125" style="56" customWidth="1"/>
    <col min="10512" max="10512" width="53" style="56" customWidth="1"/>
    <col min="10513" max="10752" width="40.85546875" style="56"/>
    <col min="10753" max="10753" width="4.85546875" style="56" customWidth="1"/>
    <col min="10754" max="10754" width="6.42578125" style="56" customWidth="1"/>
    <col min="10755" max="10755" width="47.42578125" style="56" customWidth="1"/>
    <col min="10756" max="10756" width="9" style="56" customWidth="1"/>
    <col min="10757" max="10757" width="5.85546875" style="56" customWidth="1"/>
    <col min="10758" max="10758" width="17.140625" style="56" customWidth="1"/>
    <col min="10759" max="10759" width="11.140625" style="56" customWidth="1"/>
    <col min="10760" max="10760" width="11.7109375" style="56" customWidth="1"/>
    <col min="10761" max="10761" width="13.42578125" style="56" customWidth="1"/>
    <col min="10762" max="10762" width="16.28515625" style="56" customWidth="1"/>
    <col min="10763" max="10763" width="15.85546875" style="56" customWidth="1"/>
    <col min="10764" max="10764" width="22.7109375" style="56" customWidth="1"/>
    <col min="10765" max="10765" width="9.42578125" style="56" customWidth="1"/>
    <col min="10766" max="10766" width="11.28515625" style="56" customWidth="1"/>
    <col min="10767" max="10767" width="17.42578125" style="56" customWidth="1"/>
    <col min="10768" max="10768" width="53" style="56" customWidth="1"/>
    <col min="10769" max="11008" width="40.85546875" style="56"/>
    <col min="11009" max="11009" width="4.85546875" style="56" customWidth="1"/>
    <col min="11010" max="11010" width="6.42578125" style="56" customWidth="1"/>
    <col min="11011" max="11011" width="47.42578125" style="56" customWidth="1"/>
    <col min="11012" max="11012" width="9" style="56" customWidth="1"/>
    <col min="11013" max="11013" width="5.85546875" style="56" customWidth="1"/>
    <col min="11014" max="11014" width="17.140625" style="56" customWidth="1"/>
    <col min="11015" max="11015" width="11.140625" style="56" customWidth="1"/>
    <col min="11016" max="11016" width="11.7109375" style="56" customWidth="1"/>
    <col min="11017" max="11017" width="13.42578125" style="56" customWidth="1"/>
    <col min="11018" max="11018" width="16.28515625" style="56" customWidth="1"/>
    <col min="11019" max="11019" width="15.85546875" style="56" customWidth="1"/>
    <col min="11020" max="11020" width="22.7109375" style="56" customWidth="1"/>
    <col min="11021" max="11021" width="9.42578125" style="56" customWidth="1"/>
    <col min="11022" max="11022" width="11.28515625" style="56" customWidth="1"/>
    <col min="11023" max="11023" width="17.42578125" style="56" customWidth="1"/>
    <col min="11024" max="11024" width="53" style="56" customWidth="1"/>
    <col min="11025" max="11264" width="40.85546875" style="56"/>
    <col min="11265" max="11265" width="4.85546875" style="56" customWidth="1"/>
    <col min="11266" max="11266" width="6.42578125" style="56" customWidth="1"/>
    <col min="11267" max="11267" width="47.42578125" style="56" customWidth="1"/>
    <col min="11268" max="11268" width="9" style="56" customWidth="1"/>
    <col min="11269" max="11269" width="5.85546875" style="56" customWidth="1"/>
    <col min="11270" max="11270" width="17.140625" style="56" customWidth="1"/>
    <col min="11271" max="11271" width="11.140625" style="56" customWidth="1"/>
    <col min="11272" max="11272" width="11.7109375" style="56" customWidth="1"/>
    <col min="11273" max="11273" width="13.42578125" style="56" customWidth="1"/>
    <col min="11274" max="11274" width="16.28515625" style="56" customWidth="1"/>
    <col min="11275" max="11275" width="15.85546875" style="56" customWidth="1"/>
    <col min="11276" max="11276" width="22.7109375" style="56" customWidth="1"/>
    <col min="11277" max="11277" width="9.42578125" style="56" customWidth="1"/>
    <col min="11278" max="11278" width="11.28515625" style="56" customWidth="1"/>
    <col min="11279" max="11279" width="17.42578125" style="56" customWidth="1"/>
    <col min="11280" max="11280" width="53" style="56" customWidth="1"/>
    <col min="11281" max="11520" width="40.85546875" style="56"/>
    <col min="11521" max="11521" width="4.85546875" style="56" customWidth="1"/>
    <col min="11522" max="11522" width="6.42578125" style="56" customWidth="1"/>
    <col min="11523" max="11523" width="47.42578125" style="56" customWidth="1"/>
    <col min="11524" max="11524" width="9" style="56" customWidth="1"/>
    <col min="11525" max="11525" width="5.85546875" style="56" customWidth="1"/>
    <col min="11526" max="11526" width="17.140625" style="56" customWidth="1"/>
    <col min="11527" max="11527" width="11.140625" style="56" customWidth="1"/>
    <col min="11528" max="11528" width="11.7109375" style="56" customWidth="1"/>
    <col min="11529" max="11529" width="13.42578125" style="56" customWidth="1"/>
    <col min="11530" max="11530" width="16.28515625" style="56" customWidth="1"/>
    <col min="11531" max="11531" width="15.85546875" style="56" customWidth="1"/>
    <col min="11532" max="11532" width="22.7109375" style="56" customWidth="1"/>
    <col min="11533" max="11533" width="9.42578125" style="56" customWidth="1"/>
    <col min="11534" max="11534" width="11.28515625" style="56" customWidth="1"/>
    <col min="11535" max="11535" width="17.42578125" style="56" customWidth="1"/>
    <col min="11536" max="11536" width="53" style="56" customWidth="1"/>
    <col min="11537" max="11776" width="40.85546875" style="56"/>
    <col min="11777" max="11777" width="4.85546875" style="56" customWidth="1"/>
    <col min="11778" max="11778" width="6.42578125" style="56" customWidth="1"/>
    <col min="11779" max="11779" width="47.42578125" style="56" customWidth="1"/>
    <col min="11780" max="11780" width="9" style="56" customWidth="1"/>
    <col min="11781" max="11781" width="5.85546875" style="56" customWidth="1"/>
    <col min="11782" max="11782" width="17.140625" style="56" customWidth="1"/>
    <col min="11783" max="11783" width="11.140625" style="56" customWidth="1"/>
    <col min="11784" max="11784" width="11.7109375" style="56" customWidth="1"/>
    <col min="11785" max="11785" width="13.42578125" style="56" customWidth="1"/>
    <col min="11786" max="11786" width="16.28515625" style="56" customWidth="1"/>
    <col min="11787" max="11787" width="15.85546875" style="56" customWidth="1"/>
    <col min="11788" max="11788" width="22.7109375" style="56" customWidth="1"/>
    <col min="11789" max="11789" width="9.42578125" style="56" customWidth="1"/>
    <col min="11790" max="11790" width="11.28515625" style="56" customWidth="1"/>
    <col min="11791" max="11791" width="17.42578125" style="56" customWidth="1"/>
    <col min="11792" max="11792" width="53" style="56" customWidth="1"/>
    <col min="11793" max="12032" width="40.85546875" style="56"/>
    <col min="12033" max="12033" width="4.85546875" style="56" customWidth="1"/>
    <col min="12034" max="12034" width="6.42578125" style="56" customWidth="1"/>
    <col min="12035" max="12035" width="47.42578125" style="56" customWidth="1"/>
    <col min="12036" max="12036" width="9" style="56" customWidth="1"/>
    <col min="12037" max="12037" width="5.85546875" style="56" customWidth="1"/>
    <col min="12038" max="12038" width="17.140625" style="56" customWidth="1"/>
    <col min="12039" max="12039" width="11.140625" style="56" customWidth="1"/>
    <col min="12040" max="12040" width="11.7109375" style="56" customWidth="1"/>
    <col min="12041" max="12041" width="13.42578125" style="56" customWidth="1"/>
    <col min="12042" max="12042" width="16.28515625" style="56" customWidth="1"/>
    <col min="12043" max="12043" width="15.85546875" style="56" customWidth="1"/>
    <col min="12044" max="12044" width="22.7109375" style="56" customWidth="1"/>
    <col min="12045" max="12045" width="9.42578125" style="56" customWidth="1"/>
    <col min="12046" max="12046" width="11.28515625" style="56" customWidth="1"/>
    <col min="12047" max="12047" width="17.42578125" style="56" customWidth="1"/>
    <col min="12048" max="12048" width="53" style="56" customWidth="1"/>
    <col min="12049" max="12288" width="40.85546875" style="56"/>
    <col min="12289" max="12289" width="4.85546875" style="56" customWidth="1"/>
    <col min="12290" max="12290" width="6.42578125" style="56" customWidth="1"/>
    <col min="12291" max="12291" width="47.42578125" style="56" customWidth="1"/>
    <col min="12292" max="12292" width="9" style="56" customWidth="1"/>
    <col min="12293" max="12293" width="5.85546875" style="56" customWidth="1"/>
    <col min="12294" max="12294" width="17.140625" style="56" customWidth="1"/>
    <col min="12295" max="12295" width="11.140625" style="56" customWidth="1"/>
    <col min="12296" max="12296" width="11.7109375" style="56" customWidth="1"/>
    <col min="12297" max="12297" width="13.42578125" style="56" customWidth="1"/>
    <col min="12298" max="12298" width="16.28515625" style="56" customWidth="1"/>
    <col min="12299" max="12299" width="15.85546875" style="56" customWidth="1"/>
    <col min="12300" max="12300" width="22.7109375" style="56" customWidth="1"/>
    <col min="12301" max="12301" width="9.42578125" style="56" customWidth="1"/>
    <col min="12302" max="12302" width="11.28515625" style="56" customWidth="1"/>
    <col min="12303" max="12303" width="17.42578125" style="56" customWidth="1"/>
    <col min="12304" max="12304" width="53" style="56" customWidth="1"/>
    <col min="12305" max="12544" width="40.85546875" style="56"/>
    <col min="12545" max="12545" width="4.85546875" style="56" customWidth="1"/>
    <col min="12546" max="12546" width="6.42578125" style="56" customWidth="1"/>
    <col min="12547" max="12547" width="47.42578125" style="56" customWidth="1"/>
    <col min="12548" max="12548" width="9" style="56" customWidth="1"/>
    <col min="12549" max="12549" width="5.85546875" style="56" customWidth="1"/>
    <col min="12550" max="12550" width="17.140625" style="56" customWidth="1"/>
    <col min="12551" max="12551" width="11.140625" style="56" customWidth="1"/>
    <col min="12552" max="12552" width="11.7109375" style="56" customWidth="1"/>
    <col min="12553" max="12553" width="13.42578125" style="56" customWidth="1"/>
    <col min="12554" max="12554" width="16.28515625" style="56" customWidth="1"/>
    <col min="12555" max="12555" width="15.85546875" style="56" customWidth="1"/>
    <col min="12556" max="12556" width="22.7109375" style="56" customWidth="1"/>
    <col min="12557" max="12557" width="9.42578125" style="56" customWidth="1"/>
    <col min="12558" max="12558" width="11.28515625" style="56" customWidth="1"/>
    <col min="12559" max="12559" width="17.42578125" style="56" customWidth="1"/>
    <col min="12560" max="12560" width="53" style="56" customWidth="1"/>
    <col min="12561" max="12800" width="40.85546875" style="56"/>
    <col min="12801" max="12801" width="4.85546875" style="56" customWidth="1"/>
    <col min="12802" max="12802" width="6.42578125" style="56" customWidth="1"/>
    <col min="12803" max="12803" width="47.42578125" style="56" customWidth="1"/>
    <col min="12804" max="12804" width="9" style="56" customWidth="1"/>
    <col min="12805" max="12805" width="5.85546875" style="56" customWidth="1"/>
    <col min="12806" max="12806" width="17.140625" style="56" customWidth="1"/>
    <col min="12807" max="12807" width="11.140625" style="56" customWidth="1"/>
    <col min="12808" max="12808" width="11.7109375" style="56" customWidth="1"/>
    <col min="12809" max="12809" width="13.42578125" style="56" customWidth="1"/>
    <col min="12810" max="12810" width="16.28515625" style="56" customWidth="1"/>
    <col min="12811" max="12811" width="15.85546875" style="56" customWidth="1"/>
    <col min="12812" max="12812" width="22.7109375" style="56" customWidth="1"/>
    <col min="12813" max="12813" width="9.42578125" style="56" customWidth="1"/>
    <col min="12814" max="12814" width="11.28515625" style="56" customWidth="1"/>
    <col min="12815" max="12815" width="17.42578125" style="56" customWidth="1"/>
    <col min="12816" max="12816" width="53" style="56" customWidth="1"/>
    <col min="12817" max="13056" width="40.85546875" style="56"/>
    <col min="13057" max="13057" width="4.85546875" style="56" customWidth="1"/>
    <col min="13058" max="13058" width="6.42578125" style="56" customWidth="1"/>
    <col min="13059" max="13059" width="47.42578125" style="56" customWidth="1"/>
    <col min="13060" max="13060" width="9" style="56" customWidth="1"/>
    <col min="13061" max="13061" width="5.85546875" style="56" customWidth="1"/>
    <col min="13062" max="13062" width="17.140625" style="56" customWidth="1"/>
    <col min="13063" max="13063" width="11.140625" style="56" customWidth="1"/>
    <col min="13064" max="13064" width="11.7109375" style="56" customWidth="1"/>
    <col min="13065" max="13065" width="13.42578125" style="56" customWidth="1"/>
    <col min="13066" max="13066" width="16.28515625" style="56" customWidth="1"/>
    <col min="13067" max="13067" width="15.85546875" style="56" customWidth="1"/>
    <col min="13068" max="13068" width="22.7109375" style="56" customWidth="1"/>
    <col min="13069" max="13069" width="9.42578125" style="56" customWidth="1"/>
    <col min="13070" max="13070" width="11.28515625" style="56" customWidth="1"/>
    <col min="13071" max="13071" width="17.42578125" style="56" customWidth="1"/>
    <col min="13072" max="13072" width="53" style="56" customWidth="1"/>
    <col min="13073" max="13312" width="40.85546875" style="56"/>
    <col min="13313" max="13313" width="4.85546875" style="56" customWidth="1"/>
    <col min="13314" max="13314" width="6.42578125" style="56" customWidth="1"/>
    <col min="13315" max="13315" width="47.42578125" style="56" customWidth="1"/>
    <col min="13316" max="13316" width="9" style="56" customWidth="1"/>
    <col min="13317" max="13317" width="5.85546875" style="56" customWidth="1"/>
    <col min="13318" max="13318" width="17.140625" style="56" customWidth="1"/>
    <col min="13319" max="13319" width="11.140625" style="56" customWidth="1"/>
    <col min="13320" max="13320" width="11.7109375" style="56" customWidth="1"/>
    <col min="13321" max="13321" width="13.42578125" style="56" customWidth="1"/>
    <col min="13322" max="13322" width="16.28515625" style="56" customWidth="1"/>
    <col min="13323" max="13323" width="15.85546875" style="56" customWidth="1"/>
    <col min="13324" max="13324" width="22.7109375" style="56" customWidth="1"/>
    <col min="13325" max="13325" width="9.42578125" style="56" customWidth="1"/>
    <col min="13326" max="13326" width="11.28515625" style="56" customWidth="1"/>
    <col min="13327" max="13327" width="17.42578125" style="56" customWidth="1"/>
    <col min="13328" max="13328" width="53" style="56" customWidth="1"/>
    <col min="13329" max="13568" width="40.85546875" style="56"/>
    <col min="13569" max="13569" width="4.85546875" style="56" customWidth="1"/>
    <col min="13570" max="13570" width="6.42578125" style="56" customWidth="1"/>
    <col min="13571" max="13571" width="47.42578125" style="56" customWidth="1"/>
    <col min="13572" max="13572" width="9" style="56" customWidth="1"/>
    <col min="13573" max="13573" width="5.85546875" style="56" customWidth="1"/>
    <col min="13574" max="13574" width="17.140625" style="56" customWidth="1"/>
    <col min="13575" max="13575" width="11.140625" style="56" customWidth="1"/>
    <col min="13576" max="13576" width="11.7109375" style="56" customWidth="1"/>
    <col min="13577" max="13577" width="13.42578125" style="56" customWidth="1"/>
    <col min="13578" max="13578" width="16.28515625" style="56" customWidth="1"/>
    <col min="13579" max="13579" width="15.85546875" style="56" customWidth="1"/>
    <col min="13580" max="13580" width="22.7109375" style="56" customWidth="1"/>
    <col min="13581" max="13581" width="9.42578125" style="56" customWidth="1"/>
    <col min="13582" max="13582" width="11.28515625" style="56" customWidth="1"/>
    <col min="13583" max="13583" width="17.42578125" style="56" customWidth="1"/>
    <col min="13584" max="13584" width="53" style="56" customWidth="1"/>
    <col min="13585" max="13824" width="40.85546875" style="56"/>
    <col min="13825" max="13825" width="4.85546875" style="56" customWidth="1"/>
    <col min="13826" max="13826" width="6.42578125" style="56" customWidth="1"/>
    <col min="13827" max="13827" width="47.42578125" style="56" customWidth="1"/>
    <col min="13828" max="13828" width="9" style="56" customWidth="1"/>
    <col min="13829" max="13829" width="5.85546875" style="56" customWidth="1"/>
    <col min="13830" max="13830" width="17.140625" style="56" customWidth="1"/>
    <col min="13831" max="13831" width="11.140625" style="56" customWidth="1"/>
    <col min="13832" max="13832" width="11.7109375" style="56" customWidth="1"/>
    <col min="13833" max="13833" width="13.42578125" style="56" customWidth="1"/>
    <col min="13834" max="13834" width="16.28515625" style="56" customWidth="1"/>
    <col min="13835" max="13835" width="15.85546875" style="56" customWidth="1"/>
    <col min="13836" max="13836" width="22.7109375" style="56" customWidth="1"/>
    <col min="13837" max="13837" width="9.42578125" style="56" customWidth="1"/>
    <col min="13838" max="13838" width="11.28515625" style="56" customWidth="1"/>
    <col min="13839" max="13839" width="17.42578125" style="56" customWidth="1"/>
    <col min="13840" max="13840" width="53" style="56" customWidth="1"/>
    <col min="13841" max="14080" width="40.85546875" style="56"/>
    <col min="14081" max="14081" width="4.85546875" style="56" customWidth="1"/>
    <col min="14082" max="14082" width="6.42578125" style="56" customWidth="1"/>
    <col min="14083" max="14083" width="47.42578125" style="56" customWidth="1"/>
    <col min="14084" max="14084" width="9" style="56" customWidth="1"/>
    <col min="14085" max="14085" width="5.85546875" style="56" customWidth="1"/>
    <col min="14086" max="14086" width="17.140625" style="56" customWidth="1"/>
    <col min="14087" max="14087" width="11.140625" style="56" customWidth="1"/>
    <col min="14088" max="14088" width="11.7109375" style="56" customWidth="1"/>
    <col min="14089" max="14089" width="13.42578125" style="56" customWidth="1"/>
    <col min="14090" max="14090" width="16.28515625" style="56" customWidth="1"/>
    <col min="14091" max="14091" width="15.85546875" style="56" customWidth="1"/>
    <col min="14092" max="14092" width="22.7109375" style="56" customWidth="1"/>
    <col min="14093" max="14093" width="9.42578125" style="56" customWidth="1"/>
    <col min="14094" max="14094" width="11.28515625" style="56" customWidth="1"/>
    <col min="14095" max="14095" width="17.42578125" style="56" customWidth="1"/>
    <col min="14096" max="14096" width="53" style="56" customWidth="1"/>
    <col min="14097" max="14336" width="40.85546875" style="56"/>
    <col min="14337" max="14337" width="4.85546875" style="56" customWidth="1"/>
    <col min="14338" max="14338" width="6.42578125" style="56" customWidth="1"/>
    <col min="14339" max="14339" width="47.42578125" style="56" customWidth="1"/>
    <col min="14340" max="14340" width="9" style="56" customWidth="1"/>
    <col min="14341" max="14341" width="5.85546875" style="56" customWidth="1"/>
    <col min="14342" max="14342" width="17.140625" style="56" customWidth="1"/>
    <col min="14343" max="14343" width="11.140625" style="56" customWidth="1"/>
    <col min="14344" max="14344" width="11.7109375" style="56" customWidth="1"/>
    <col min="14345" max="14345" width="13.42578125" style="56" customWidth="1"/>
    <col min="14346" max="14346" width="16.28515625" style="56" customWidth="1"/>
    <col min="14347" max="14347" width="15.85546875" style="56" customWidth="1"/>
    <col min="14348" max="14348" width="22.7109375" style="56" customWidth="1"/>
    <col min="14349" max="14349" width="9.42578125" style="56" customWidth="1"/>
    <col min="14350" max="14350" width="11.28515625" style="56" customWidth="1"/>
    <col min="14351" max="14351" width="17.42578125" style="56" customWidth="1"/>
    <col min="14352" max="14352" width="53" style="56" customWidth="1"/>
    <col min="14353" max="14592" width="40.85546875" style="56"/>
    <col min="14593" max="14593" width="4.85546875" style="56" customWidth="1"/>
    <col min="14594" max="14594" width="6.42578125" style="56" customWidth="1"/>
    <col min="14595" max="14595" width="47.42578125" style="56" customWidth="1"/>
    <col min="14596" max="14596" width="9" style="56" customWidth="1"/>
    <col min="14597" max="14597" width="5.85546875" style="56" customWidth="1"/>
    <col min="14598" max="14598" width="17.140625" style="56" customWidth="1"/>
    <col min="14599" max="14599" width="11.140625" style="56" customWidth="1"/>
    <col min="14600" max="14600" width="11.7109375" style="56" customWidth="1"/>
    <col min="14601" max="14601" width="13.42578125" style="56" customWidth="1"/>
    <col min="14602" max="14602" width="16.28515625" style="56" customWidth="1"/>
    <col min="14603" max="14603" width="15.85546875" style="56" customWidth="1"/>
    <col min="14604" max="14604" width="22.7109375" style="56" customWidth="1"/>
    <col min="14605" max="14605" width="9.42578125" style="56" customWidth="1"/>
    <col min="14606" max="14606" width="11.28515625" style="56" customWidth="1"/>
    <col min="14607" max="14607" width="17.42578125" style="56" customWidth="1"/>
    <col min="14608" max="14608" width="53" style="56" customWidth="1"/>
    <col min="14609" max="14848" width="40.85546875" style="56"/>
    <col min="14849" max="14849" width="4.85546875" style="56" customWidth="1"/>
    <col min="14850" max="14850" width="6.42578125" style="56" customWidth="1"/>
    <col min="14851" max="14851" width="47.42578125" style="56" customWidth="1"/>
    <col min="14852" max="14852" width="9" style="56" customWidth="1"/>
    <col min="14853" max="14853" width="5.85546875" style="56" customWidth="1"/>
    <col min="14854" max="14854" width="17.140625" style="56" customWidth="1"/>
    <col min="14855" max="14855" width="11.140625" style="56" customWidth="1"/>
    <col min="14856" max="14856" width="11.7109375" style="56" customWidth="1"/>
    <col min="14857" max="14857" width="13.42578125" style="56" customWidth="1"/>
    <col min="14858" max="14858" width="16.28515625" style="56" customWidth="1"/>
    <col min="14859" max="14859" width="15.85546875" style="56" customWidth="1"/>
    <col min="14860" max="14860" width="22.7109375" style="56" customWidth="1"/>
    <col min="14861" max="14861" width="9.42578125" style="56" customWidth="1"/>
    <col min="14862" max="14862" width="11.28515625" style="56" customWidth="1"/>
    <col min="14863" max="14863" width="17.42578125" style="56" customWidth="1"/>
    <col min="14864" max="14864" width="53" style="56" customWidth="1"/>
    <col min="14865" max="15104" width="40.85546875" style="56"/>
    <col min="15105" max="15105" width="4.85546875" style="56" customWidth="1"/>
    <col min="15106" max="15106" width="6.42578125" style="56" customWidth="1"/>
    <col min="15107" max="15107" width="47.42578125" style="56" customWidth="1"/>
    <col min="15108" max="15108" width="9" style="56" customWidth="1"/>
    <col min="15109" max="15109" width="5.85546875" style="56" customWidth="1"/>
    <col min="15110" max="15110" width="17.140625" style="56" customWidth="1"/>
    <col min="15111" max="15111" width="11.140625" style="56" customWidth="1"/>
    <col min="15112" max="15112" width="11.7109375" style="56" customWidth="1"/>
    <col min="15113" max="15113" width="13.42578125" style="56" customWidth="1"/>
    <col min="15114" max="15114" width="16.28515625" style="56" customWidth="1"/>
    <col min="15115" max="15115" width="15.85546875" style="56" customWidth="1"/>
    <col min="15116" max="15116" width="22.7109375" style="56" customWidth="1"/>
    <col min="15117" max="15117" width="9.42578125" style="56" customWidth="1"/>
    <col min="15118" max="15118" width="11.28515625" style="56" customWidth="1"/>
    <col min="15119" max="15119" width="17.42578125" style="56" customWidth="1"/>
    <col min="15120" max="15120" width="53" style="56" customWidth="1"/>
    <col min="15121" max="15360" width="40.85546875" style="56"/>
    <col min="15361" max="15361" width="4.85546875" style="56" customWidth="1"/>
    <col min="15362" max="15362" width="6.42578125" style="56" customWidth="1"/>
    <col min="15363" max="15363" width="47.42578125" style="56" customWidth="1"/>
    <col min="15364" max="15364" width="9" style="56" customWidth="1"/>
    <col min="15365" max="15365" width="5.85546875" style="56" customWidth="1"/>
    <col min="15366" max="15366" width="17.140625" style="56" customWidth="1"/>
    <col min="15367" max="15367" width="11.140625" style="56" customWidth="1"/>
    <col min="15368" max="15368" width="11.7109375" style="56" customWidth="1"/>
    <col min="15369" max="15369" width="13.42578125" style="56" customWidth="1"/>
    <col min="15370" max="15370" width="16.28515625" style="56" customWidth="1"/>
    <col min="15371" max="15371" width="15.85546875" style="56" customWidth="1"/>
    <col min="15372" max="15372" width="22.7109375" style="56" customWidth="1"/>
    <col min="15373" max="15373" width="9.42578125" style="56" customWidth="1"/>
    <col min="15374" max="15374" width="11.28515625" style="56" customWidth="1"/>
    <col min="15375" max="15375" width="17.42578125" style="56" customWidth="1"/>
    <col min="15376" max="15376" width="53" style="56" customWidth="1"/>
    <col min="15377" max="15616" width="40.85546875" style="56"/>
    <col min="15617" max="15617" width="4.85546875" style="56" customWidth="1"/>
    <col min="15618" max="15618" width="6.42578125" style="56" customWidth="1"/>
    <col min="15619" max="15619" width="47.42578125" style="56" customWidth="1"/>
    <col min="15620" max="15620" width="9" style="56" customWidth="1"/>
    <col min="15621" max="15621" width="5.85546875" style="56" customWidth="1"/>
    <col min="15622" max="15622" width="17.140625" style="56" customWidth="1"/>
    <col min="15623" max="15623" width="11.140625" style="56" customWidth="1"/>
    <col min="15624" max="15624" width="11.7109375" style="56" customWidth="1"/>
    <col min="15625" max="15625" width="13.42578125" style="56" customWidth="1"/>
    <col min="15626" max="15626" width="16.28515625" style="56" customWidth="1"/>
    <col min="15627" max="15627" width="15.85546875" style="56" customWidth="1"/>
    <col min="15628" max="15628" width="22.7109375" style="56" customWidth="1"/>
    <col min="15629" max="15629" width="9.42578125" style="56" customWidth="1"/>
    <col min="15630" max="15630" width="11.28515625" style="56" customWidth="1"/>
    <col min="15631" max="15631" width="17.42578125" style="56" customWidth="1"/>
    <col min="15632" max="15632" width="53" style="56" customWidth="1"/>
    <col min="15633" max="15872" width="40.85546875" style="56"/>
    <col min="15873" max="15873" width="4.85546875" style="56" customWidth="1"/>
    <col min="15874" max="15874" width="6.42578125" style="56" customWidth="1"/>
    <col min="15875" max="15875" width="47.42578125" style="56" customWidth="1"/>
    <col min="15876" max="15876" width="9" style="56" customWidth="1"/>
    <col min="15877" max="15877" width="5.85546875" style="56" customWidth="1"/>
    <col min="15878" max="15878" width="17.140625" style="56" customWidth="1"/>
    <col min="15879" max="15879" width="11.140625" style="56" customWidth="1"/>
    <col min="15880" max="15880" width="11.7109375" style="56" customWidth="1"/>
    <col min="15881" max="15881" width="13.42578125" style="56" customWidth="1"/>
    <col min="15882" max="15882" width="16.28515625" style="56" customWidth="1"/>
    <col min="15883" max="15883" width="15.85546875" style="56" customWidth="1"/>
    <col min="15884" max="15884" width="22.7109375" style="56" customWidth="1"/>
    <col min="15885" max="15885" width="9.42578125" style="56" customWidth="1"/>
    <col min="15886" max="15886" width="11.28515625" style="56" customWidth="1"/>
    <col min="15887" max="15887" width="17.42578125" style="56" customWidth="1"/>
    <col min="15888" max="15888" width="53" style="56" customWidth="1"/>
    <col min="15889" max="16128" width="40.85546875" style="56"/>
    <col min="16129" max="16129" width="4.85546875" style="56" customWidth="1"/>
    <col min="16130" max="16130" width="6.42578125" style="56" customWidth="1"/>
    <col min="16131" max="16131" width="47.42578125" style="56" customWidth="1"/>
    <col min="16132" max="16132" width="9" style="56" customWidth="1"/>
    <col min="16133" max="16133" width="5.85546875" style="56" customWidth="1"/>
    <col min="16134" max="16134" width="17.140625" style="56" customWidth="1"/>
    <col min="16135" max="16135" width="11.140625" style="56" customWidth="1"/>
    <col min="16136" max="16136" width="11.7109375" style="56" customWidth="1"/>
    <col min="16137" max="16137" width="13.42578125" style="56" customWidth="1"/>
    <col min="16138" max="16138" width="16.28515625" style="56" customWidth="1"/>
    <col min="16139" max="16139" width="15.85546875" style="56" customWidth="1"/>
    <col min="16140" max="16140" width="22.7109375" style="56" customWidth="1"/>
    <col min="16141" max="16141" width="9.42578125" style="56" customWidth="1"/>
    <col min="16142" max="16142" width="11.28515625" style="56" customWidth="1"/>
    <col min="16143" max="16143" width="17.42578125" style="56" customWidth="1"/>
    <col min="16144" max="16144" width="53" style="56" customWidth="1"/>
    <col min="16145" max="16384" width="40.85546875" style="56"/>
  </cols>
  <sheetData>
    <row r="2" spans="1:17" ht="18">
      <c r="B2" s="57" t="s">
        <v>77</v>
      </c>
    </row>
    <row r="4" spans="1:17" ht="45.75" customHeight="1">
      <c r="B4" s="79" t="s">
        <v>38</v>
      </c>
      <c r="C4" s="80"/>
      <c r="D4" s="80"/>
      <c r="E4" s="80"/>
      <c r="F4" s="80"/>
      <c r="G4" s="80"/>
      <c r="H4" s="80"/>
      <c r="I4" s="80"/>
      <c r="J4" s="80"/>
      <c r="K4" s="80"/>
      <c r="L4" s="81"/>
      <c r="M4" s="82" t="s">
        <v>39</v>
      </c>
      <c r="N4" s="83"/>
      <c r="O4" s="84"/>
      <c r="P4" s="84"/>
      <c r="Q4" s="85"/>
    </row>
    <row r="5" spans="1:17" ht="45.75" customHeight="1" thickBot="1">
      <c r="A5" s="32"/>
      <c r="B5" s="33"/>
      <c r="C5" s="33" t="s">
        <v>40</v>
      </c>
      <c r="D5" s="33" t="s">
        <v>41</v>
      </c>
      <c r="E5" s="33" t="s">
        <v>54</v>
      </c>
      <c r="F5" s="33" t="s">
        <v>55</v>
      </c>
      <c r="G5" s="33" t="s">
        <v>56</v>
      </c>
      <c r="H5" s="33" t="s">
        <v>57</v>
      </c>
      <c r="I5" s="33" t="s">
        <v>58</v>
      </c>
      <c r="J5" s="33" t="s">
        <v>59</v>
      </c>
      <c r="K5" s="33" t="s">
        <v>60</v>
      </c>
      <c r="L5" s="33" t="s">
        <v>42</v>
      </c>
      <c r="M5" s="33" t="s">
        <v>64</v>
      </c>
      <c r="N5" s="33" t="s">
        <v>65</v>
      </c>
      <c r="O5" s="33" t="s">
        <v>70</v>
      </c>
      <c r="P5" s="68" t="s">
        <v>71</v>
      </c>
      <c r="Q5" s="33" t="s">
        <v>43</v>
      </c>
    </row>
    <row r="6" spans="1:17" ht="15" customHeight="1">
      <c r="A6" s="32"/>
      <c r="B6" s="34" t="s">
        <v>15</v>
      </c>
      <c r="C6" s="35" t="s">
        <v>78</v>
      </c>
      <c r="D6" s="36">
        <v>1</v>
      </c>
      <c r="E6" s="37">
        <v>3.56</v>
      </c>
      <c r="F6" s="38"/>
      <c r="G6" s="39">
        <v>0</v>
      </c>
      <c r="H6" s="40">
        <v>6.25</v>
      </c>
      <c r="I6" s="41">
        <v>0</v>
      </c>
      <c r="J6" s="39">
        <v>0</v>
      </c>
      <c r="K6" s="42"/>
      <c r="L6" s="43"/>
      <c r="M6" s="60">
        <v>4.1262447887242182</v>
      </c>
      <c r="N6" s="61">
        <v>3.3305425418732768</v>
      </c>
      <c r="O6" s="63">
        <f t="shared" ref="O6:O21" si="0">IF(N6="","",M6/N6-1)</f>
        <v>0.2389106990368588</v>
      </c>
      <c r="P6" s="66">
        <v>166.23545349503615</v>
      </c>
      <c r="Q6" s="58" t="s">
        <v>61</v>
      </c>
    </row>
    <row r="7" spans="1:17" ht="15" customHeight="1">
      <c r="A7" s="32"/>
      <c r="B7" s="44" t="s">
        <v>16</v>
      </c>
      <c r="C7" s="45" t="s">
        <v>79</v>
      </c>
      <c r="D7" s="46">
        <v>2</v>
      </c>
      <c r="E7" s="55">
        <v>4.12</v>
      </c>
      <c r="F7" s="55">
        <v>2.1389999999999998</v>
      </c>
      <c r="G7" s="55"/>
      <c r="H7" s="49">
        <v>6.25</v>
      </c>
      <c r="I7" s="50">
        <v>0</v>
      </c>
      <c r="J7" s="48">
        <v>0</v>
      </c>
      <c r="K7" s="51"/>
      <c r="L7" s="52"/>
      <c r="M7" s="62">
        <v>3.3302630471372936</v>
      </c>
      <c r="N7" s="62">
        <v>2.5513072183787333</v>
      </c>
      <c r="O7" s="64">
        <f t="shared" si="0"/>
        <v>0.30531635827595838</v>
      </c>
      <c r="P7" s="67">
        <v>275.64122466798312</v>
      </c>
      <c r="Q7" s="59" t="s">
        <v>61</v>
      </c>
    </row>
    <row r="8" spans="1:17" ht="15" customHeight="1">
      <c r="A8" s="32"/>
      <c r="B8" s="44" t="s">
        <v>17</v>
      </c>
      <c r="C8" s="45" t="s">
        <v>80</v>
      </c>
      <c r="D8" s="46">
        <v>2</v>
      </c>
      <c r="E8" s="55">
        <v>1.593</v>
      </c>
      <c r="F8" s="55"/>
      <c r="G8" s="55"/>
      <c r="H8" s="49"/>
      <c r="I8" s="50">
        <v>0</v>
      </c>
      <c r="J8" s="48">
        <v>0</v>
      </c>
      <c r="K8" s="51"/>
      <c r="L8" s="52" t="s">
        <v>91</v>
      </c>
      <c r="M8" s="62">
        <v>1.593</v>
      </c>
      <c r="N8" s="62">
        <v>1.4890000000000003</v>
      </c>
      <c r="O8" s="64">
        <f t="shared" si="0"/>
        <v>6.9845533915379177E-2</v>
      </c>
      <c r="P8" s="67">
        <v>103.19611709708541</v>
      </c>
      <c r="Q8" s="52" t="s">
        <v>62</v>
      </c>
    </row>
    <row r="9" spans="1:17" ht="15" customHeight="1">
      <c r="A9" s="32"/>
      <c r="B9" s="44" t="s">
        <v>18</v>
      </c>
      <c r="C9" s="45" t="s">
        <v>81</v>
      </c>
      <c r="D9" s="46">
        <v>3</v>
      </c>
      <c r="E9" s="55">
        <v>2.972</v>
      </c>
      <c r="F9" s="55"/>
      <c r="G9" s="55"/>
      <c r="H9" s="49">
        <v>9.7200000000000006</v>
      </c>
      <c r="I9" s="50">
        <v>0</v>
      </c>
      <c r="J9" s="48">
        <v>0</v>
      </c>
      <c r="K9" s="51"/>
      <c r="L9" s="52"/>
      <c r="M9" s="62">
        <v>3.1972508539360462</v>
      </c>
      <c r="N9" s="62">
        <v>2.6191216597009745</v>
      </c>
      <c r="O9" s="64">
        <f t="shared" si="0"/>
        <v>0.22073399763380097</v>
      </c>
      <c r="P9" s="67">
        <v>503.58106890084906</v>
      </c>
      <c r="Q9" s="52" t="s">
        <v>63</v>
      </c>
    </row>
    <row r="10" spans="1:17" ht="15" customHeight="1">
      <c r="A10" s="32"/>
      <c r="B10" s="44" t="s">
        <v>19</v>
      </c>
      <c r="C10" s="45" t="s">
        <v>82</v>
      </c>
      <c r="D10" s="46">
        <v>4</v>
      </c>
      <c r="E10" s="55">
        <v>4.1500000000000004</v>
      </c>
      <c r="F10" s="55">
        <v>1.034</v>
      </c>
      <c r="G10" s="55"/>
      <c r="H10" s="49">
        <v>9.7200000000000006</v>
      </c>
      <c r="I10" s="50">
        <v>0</v>
      </c>
      <c r="J10" s="48">
        <v>0</v>
      </c>
      <c r="K10" s="51"/>
      <c r="L10" s="52"/>
      <c r="M10" s="62">
        <v>2.9924106170256981</v>
      </c>
      <c r="N10" s="62">
        <v>2.2901420575924583</v>
      </c>
      <c r="O10" s="64">
        <f t="shared" si="0"/>
        <v>0.30664847060688838</v>
      </c>
      <c r="P10" s="67">
        <v>792.26094503550723</v>
      </c>
      <c r="Q10" s="52" t="s">
        <v>63</v>
      </c>
    </row>
    <row r="11" spans="1:17" ht="15" customHeight="1">
      <c r="A11" s="32"/>
      <c r="B11" s="44" t="s">
        <v>20</v>
      </c>
      <c r="C11" s="45" t="s">
        <v>83</v>
      </c>
      <c r="D11" s="46">
        <v>4</v>
      </c>
      <c r="E11" s="55">
        <v>1.431</v>
      </c>
      <c r="F11" s="55"/>
      <c r="G11" s="55"/>
      <c r="H11" s="49"/>
      <c r="I11" s="50">
        <v>0</v>
      </c>
      <c r="J11" s="48">
        <v>0</v>
      </c>
      <c r="K11" s="51"/>
      <c r="L11" s="52" t="s">
        <v>92</v>
      </c>
      <c r="M11" s="62">
        <v>1.431</v>
      </c>
      <c r="N11" s="62">
        <v>1.3190000000000002</v>
      </c>
      <c r="O11" s="64">
        <f t="shared" si="0"/>
        <v>8.4912812736921861E-2</v>
      </c>
      <c r="P11" s="67">
        <v>168.16586193147282</v>
      </c>
      <c r="Q11" s="52" t="s">
        <v>66</v>
      </c>
    </row>
    <row r="12" spans="1:17" ht="14.25">
      <c r="A12" s="32"/>
      <c r="B12" s="44" t="s">
        <v>21</v>
      </c>
      <c r="C12" s="45">
        <v>501</v>
      </c>
      <c r="D12" s="53" t="s">
        <v>84</v>
      </c>
      <c r="E12" s="55">
        <v>3.407</v>
      </c>
      <c r="F12" s="55">
        <v>1.1180000000000001</v>
      </c>
      <c r="G12" s="55"/>
      <c r="H12" s="49">
        <v>60.6</v>
      </c>
      <c r="I12" s="50">
        <v>0</v>
      </c>
      <c r="J12" s="48">
        <v>0</v>
      </c>
      <c r="K12" s="51"/>
      <c r="L12" s="52">
        <v>502</v>
      </c>
      <c r="M12" s="62">
        <v>3.0146290887264802</v>
      </c>
      <c r="N12" s="62">
        <v>2.3383604823631221</v>
      </c>
      <c r="O12" s="64">
        <f t="shared" si="0"/>
        <v>0.28920630991844698</v>
      </c>
      <c r="P12" s="67">
        <v>3771.7926797219884</v>
      </c>
      <c r="Q12" s="52" t="s">
        <v>63</v>
      </c>
    </row>
    <row r="13" spans="1:17" ht="15" customHeight="1">
      <c r="A13" s="32"/>
      <c r="B13" s="44" t="s">
        <v>22</v>
      </c>
      <c r="C13" s="45">
        <v>504</v>
      </c>
      <c r="D13" s="53" t="s">
        <v>84</v>
      </c>
      <c r="E13" s="55">
        <v>2.0409999999999999</v>
      </c>
      <c r="F13" s="55">
        <v>0.67500000000000004</v>
      </c>
      <c r="G13" s="55"/>
      <c r="H13" s="49">
        <v>7.62</v>
      </c>
      <c r="I13" s="50">
        <v>0</v>
      </c>
      <c r="J13" s="48">
        <v>0</v>
      </c>
      <c r="K13" s="51"/>
      <c r="L13" s="52"/>
      <c r="M13" s="62"/>
      <c r="N13" s="62"/>
      <c r="O13" s="64" t="str">
        <f t="shared" si="0"/>
        <v/>
      </c>
      <c r="P13" s="67"/>
      <c r="Q13" s="52"/>
    </row>
    <row r="14" spans="1:17" ht="15" customHeight="1">
      <c r="A14" s="32"/>
      <c r="B14" s="44" t="s">
        <v>23</v>
      </c>
      <c r="C14" s="45"/>
      <c r="D14" s="53" t="s">
        <v>84</v>
      </c>
      <c r="E14" s="55">
        <v>1.9430000000000001</v>
      </c>
      <c r="F14" s="55">
        <v>0.50700000000000001</v>
      </c>
      <c r="G14" s="55"/>
      <c r="H14" s="49">
        <v>569.36</v>
      </c>
      <c r="I14" s="50">
        <v>0</v>
      </c>
      <c r="J14" s="48">
        <v>0</v>
      </c>
      <c r="K14" s="51"/>
      <c r="L14" s="52" t="s">
        <v>93</v>
      </c>
      <c r="M14" s="62">
        <v>3.2131503016952947</v>
      </c>
      <c r="N14" s="62">
        <v>2.842644750443319</v>
      </c>
      <c r="O14" s="64">
        <f t="shared" si="0"/>
        <v>0.13033832356090014</v>
      </c>
      <c r="P14" s="67">
        <v>3940.1383385528534</v>
      </c>
      <c r="Q14" s="52" t="s">
        <v>63</v>
      </c>
    </row>
    <row r="15" spans="1:17" ht="15" customHeight="1">
      <c r="A15" s="32"/>
      <c r="B15" s="44" t="s">
        <v>24</v>
      </c>
      <c r="C15" s="45">
        <v>500</v>
      </c>
      <c r="D15" s="46">
        <v>0</v>
      </c>
      <c r="E15" s="55">
        <v>6.3869999999999996</v>
      </c>
      <c r="F15" s="55">
        <v>1.865</v>
      </c>
      <c r="G15" s="55">
        <v>0.53500000000000003</v>
      </c>
      <c r="H15" s="49">
        <v>19.34</v>
      </c>
      <c r="I15" s="49">
        <v>3.48</v>
      </c>
      <c r="J15" s="47">
        <v>0.41199999999999998</v>
      </c>
      <c r="K15" s="54">
        <f>I15</f>
        <v>3.48</v>
      </c>
      <c r="L15" s="52"/>
      <c r="M15" s="62">
        <v>2.878756861711234</v>
      </c>
      <c r="N15" s="62">
        <v>2.6210394114947917</v>
      </c>
      <c r="O15" s="64">
        <f t="shared" si="0"/>
        <v>9.8326430761094485E-2</v>
      </c>
      <c r="P15" s="67">
        <v>12650.519279514172</v>
      </c>
      <c r="Q15" s="59" t="s">
        <v>61</v>
      </c>
    </row>
    <row r="16" spans="1:17" ht="15" customHeight="1">
      <c r="A16" s="32"/>
      <c r="B16" s="44" t="s">
        <v>25</v>
      </c>
      <c r="C16" s="45">
        <v>505</v>
      </c>
      <c r="D16" s="46">
        <v>0</v>
      </c>
      <c r="E16" s="55">
        <v>5.2370000000000001</v>
      </c>
      <c r="F16" s="55">
        <v>1.554</v>
      </c>
      <c r="G16" s="55">
        <v>0.48299999999999998</v>
      </c>
      <c r="H16" s="49">
        <v>7.62</v>
      </c>
      <c r="I16" s="49">
        <v>6.31</v>
      </c>
      <c r="J16" s="47">
        <v>0.32600000000000001</v>
      </c>
      <c r="K16" s="54">
        <f t="shared" ref="K16:K18" si="1">I16</f>
        <v>6.31</v>
      </c>
      <c r="L16" s="52"/>
      <c r="M16" s="62">
        <v>2.8934429522217675</v>
      </c>
      <c r="N16" s="62">
        <v>12.128927284983648</v>
      </c>
      <c r="O16" s="64">
        <f t="shared" si="0"/>
        <v>-0.76144279834177697</v>
      </c>
      <c r="P16" s="67">
        <v>57009.421232565612</v>
      </c>
      <c r="Q16" s="52" t="s">
        <v>68</v>
      </c>
    </row>
    <row r="17" spans="1:17" ht="15" customHeight="1">
      <c r="A17" s="32"/>
      <c r="B17" s="44" t="s">
        <v>26</v>
      </c>
      <c r="C17" s="45">
        <v>600</v>
      </c>
      <c r="D17" s="46">
        <v>0</v>
      </c>
      <c r="E17" s="55">
        <v>3.6949999999999998</v>
      </c>
      <c r="F17" s="55">
        <v>1.115</v>
      </c>
      <c r="G17" s="55">
        <v>0.372</v>
      </c>
      <c r="H17" s="49">
        <v>185.62</v>
      </c>
      <c r="I17" s="49">
        <v>9.2200000000000006</v>
      </c>
      <c r="J17" s="47">
        <v>0.23300000000000001</v>
      </c>
      <c r="K17" s="54">
        <f t="shared" si="1"/>
        <v>9.2200000000000006</v>
      </c>
      <c r="L17" s="52"/>
      <c r="M17" s="62">
        <v>2.636573677294817</v>
      </c>
      <c r="N17" s="62">
        <v>2.379666021008779</v>
      </c>
      <c r="O17" s="64">
        <f t="shared" si="0"/>
        <v>0.1079595430694642</v>
      </c>
      <c r="P17" s="67">
        <v>60472.276104394659</v>
      </c>
      <c r="Q17" s="52" t="s">
        <v>67</v>
      </c>
    </row>
    <row r="18" spans="1:17" ht="15" customHeight="1">
      <c r="A18" s="32"/>
      <c r="B18" s="44" t="s">
        <v>27</v>
      </c>
      <c r="C18" s="45">
        <v>605</v>
      </c>
      <c r="D18" s="53">
        <v>0</v>
      </c>
      <c r="E18" s="55">
        <v>2.9590000000000001</v>
      </c>
      <c r="F18" s="55">
        <v>0.90500000000000003</v>
      </c>
      <c r="G18" s="55">
        <v>0.31900000000000001</v>
      </c>
      <c r="H18" s="49">
        <v>312.08999999999997</v>
      </c>
      <c r="I18" s="49">
        <v>6.16</v>
      </c>
      <c r="J18" s="47">
        <v>0.20599999999999999</v>
      </c>
      <c r="K18" s="54">
        <f t="shared" si="1"/>
        <v>6.16</v>
      </c>
      <c r="L18" s="52"/>
      <c r="M18" s="62"/>
      <c r="N18" s="62">
        <v>1.5837010596980114</v>
      </c>
      <c r="O18" s="64">
        <f t="shared" si="0"/>
        <v>-1</v>
      </c>
      <c r="P18" s="67"/>
      <c r="Q18" s="52" t="s">
        <v>69</v>
      </c>
    </row>
    <row r="19" spans="1:17" ht="15" customHeight="1">
      <c r="A19" s="32"/>
      <c r="B19" s="44" t="s">
        <v>28</v>
      </c>
      <c r="C19" s="45" t="s">
        <v>85</v>
      </c>
      <c r="D19" s="53" t="s">
        <v>86</v>
      </c>
      <c r="E19" s="55">
        <v>4.335</v>
      </c>
      <c r="F19" s="55"/>
      <c r="G19" s="55"/>
      <c r="H19" s="49"/>
      <c r="I19" s="50">
        <v>0</v>
      </c>
      <c r="J19" s="48">
        <v>0</v>
      </c>
      <c r="K19" s="51"/>
      <c r="L19" s="52"/>
      <c r="M19" s="62">
        <v>4.335</v>
      </c>
      <c r="N19" s="62">
        <v>4.1219999999999999</v>
      </c>
      <c r="O19" s="64">
        <f t="shared" si="0"/>
        <v>5.1673944687045115E-2</v>
      </c>
      <c r="P19" s="67">
        <v>296.70198280411597</v>
      </c>
      <c r="Q19" s="59" t="s">
        <v>61</v>
      </c>
    </row>
    <row r="20" spans="1:17" ht="15" customHeight="1">
      <c r="A20" s="32"/>
      <c r="B20" s="44" t="s">
        <v>29</v>
      </c>
      <c r="C20" s="45">
        <v>804</v>
      </c>
      <c r="D20" s="46">
        <v>0</v>
      </c>
      <c r="E20" s="55">
        <v>17.175999999999998</v>
      </c>
      <c r="F20" s="55">
        <v>5.4779999999999998</v>
      </c>
      <c r="G20" s="55">
        <v>2.02</v>
      </c>
      <c r="H20" s="49"/>
      <c r="I20" s="50">
        <v>0</v>
      </c>
      <c r="J20" s="48">
        <v>0</v>
      </c>
      <c r="K20" s="51"/>
      <c r="L20" s="52"/>
      <c r="M20" s="62">
        <v>4.3866237578437826</v>
      </c>
      <c r="N20" s="62">
        <v>3.7707198033475202</v>
      </c>
      <c r="O20" s="64">
        <f t="shared" si="0"/>
        <v>0.16333856309065542</v>
      </c>
      <c r="P20" s="67">
        <v>444847.91505902464</v>
      </c>
      <c r="Q20" s="59" t="s">
        <v>61</v>
      </c>
    </row>
    <row r="21" spans="1:17" ht="15" customHeight="1">
      <c r="A21" s="32"/>
      <c r="B21" s="44" t="s">
        <v>44</v>
      </c>
      <c r="C21" s="45">
        <v>951</v>
      </c>
      <c r="D21" s="46">
        <v>8</v>
      </c>
      <c r="E21" s="55">
        <v>-0.91600000000000004</v>
      </c>
      <c r="F21" s="55"/>
      <c r="G21" s="55"/>
      <c r="H21" s="49"/>
      <c r="I21" s="50">
        <v>0</v>
      </c>
      <c r="J21" s="48">
        <v>0</v>
      </c>
      <c r="K21" s="51"/>
      <c r="L21" s="52"/>
      <c r="M21" s="62">
        <v>-0.91600000000000015</v>
      </c>
      <c r="N21" s="62">
        <v>-0.8640000000000001</v>
      </c>
      <c r="O21" s="64">
        <f t="shared" si="0"/>
        <v>6.0185185185185341E-2</v>
      </c>
      <c r="P21" s="67">
        <v>-105.04934442932543</v>
      </c>
      <c r="Q21" s="65"/>
    </row>
    <row r="22" spans="1:17" ht="15" customHeight="1">
      <c r="A22" s="32"/>
      <c r="B22" s="44" t="s">
        <v>45</v>
      </c>
      <c r="C22" s="45">
        <v>952</v>
      </c>
      <c r="D22" s="53">
        <v>8</v>
      </c>
      <c r="E22" s="55">
        <v>-0.81599999999999995</v>
      </c>
      <c r="F22" s="55"/>
      <c r="G22" s="55"/>
      <c r="H22" s="49"/>
      <c r="I22" s="50">
        <v>0</v>
      </c>
      <c r="J22" s="48">
        <v>0</v>
      </c>
      <c r="K22" s="51"/>
      <c r="L22" s="52"/>
      <c r="M22" s="62"/>
      <c r="N22" s="62">
        <v>-0.76900000000000013</v>
      </c>
      <c r="O22" s="64">
        <f>IF(N22="","",M22/N22-1)</f>
        <v>-1</v>
      </c>
      <c r="P22" s="67"/>
      <c r="Q22" s="65"/>
    </row>
    <row r="23" spans="1:17" ht="14.25">
      <c r="A23" s="32"/>
      <c r="B23" s="44" t="s">
        <v>46</v>
      </c>
      <c r="C23" s="45" t="s">
        <v>87</v>
      </c>
      <c r="D23" s="46">
        <v>0</v>
      </c>
      <c r="E23" s="55">
        <v>-0.91600000000000004</v>
      </c>
      <c r="F23" s="55"/>
      <c r="G23" s="55"/>
      <c r="H23" s="49"/>
      <c r="I23" s="50">
        <v>0</v>
      </c>
      <c r="J23" s="47">
        <v>0.19500000000000001</v>
      </c>
      <c r="K23" s="51"/>
      <c r="L23" s="52"/>
      <c r="M23" s="62">
        <v>-0.91600000000000015</v>
      </c>
      <c r="N23" s="62">
        <v>-0.86382364264508282</v>
      </c>
      <c r="O23" s="64">
        <f t="shared" ref="O23:O30" si="2">IF(N23="","",M23/N23-1)</f>
        <v>6.040163151259681E-2</v>
      </c>
      <c r="P23" s="67">
        <v>-9367.8022465644935</v>
      </c>
      <c r="Q23" s="65"/>
    </row>
    <row r="24" spans="1:17" ht="15" customHeight="1">
      <c r="A24" s="32"/>
      <c r="B24" s="44" t="s">
        <v>47</v>
      </c>
      <c r="C24" s="45">
        <v>2</v>
      </c>
      <c r="D24" s="46">
        <v>0</v>
      </c>
      <c r="E24" s="55">
        <v>-3.0649999999999999</v>
      </c>
      <c r="F24" s="55">
        <v>-0.84499999999999997</v>
      </c>
      <c r="G24" s="55">
        <v>-0.17100000000000001</v>
      </c>
      <c r="H24" s="49"/>
      <c r="I24" s="50">
        <v>0</v>
      </c>
      <c r="J24" s="47">
        <v>0.19500000000000001</v>
      </c>
      <c r="K24" s="51"/>
      <c r="L24" s="52"/>
      <c r="M24" s="62">
        <v>-0.84804020056637586</v>
      </c>
      <c r="N24" s="62">
        <v>-0.87961417351419846</v>
      </c>
      <c r="O24" s="64">
        <f t="shared" si="2"/>
        <v>-3.5895252598852068E-2</v>
      </c>
      <c r="P24" s="67">
        <v>-13336.576031169254</v>
      </c>
      <c r="Q24" s="65"/>
    </row>
    <row r="25" spans="1:17" ht="15" customHeight="1">
      <c r="A25" s="32"/>
      <c r="B25" s="44" t="s">
        <v>48</v>
      </c>
      <c r="C25" s="45">
        <v>3</v>
      </c>
      <c r="D25" s="46">
        <v>0</v>
      </c>
      <c r="E25" s="55">
        <v>-0.81599999999999995</v>
      </c>
      <c r="F25" s="55"/>
      <c r="G25" s="55"/>
      <c r="H25" s="49"/>
      <c r="I25" s="50">
        <v>0</v>
      </c>
      <c r="J25" s="47">
        <v>0.17</v>
      </c>
      <c r="K25" s="51"/>
      <c r="L25" s="52"/>
      <c r="M25" s="62"/>
      <c r="N25" s="62"/>
      <c r="O25" s="64" t="str">
        <f t="shared" si="2"/>
        <v/>
      </c>
      <c r="P25" s="67"/>
      <c r="Q25" s="65"/>
    </row>
    <row r="26" spans="1:17" ht="15" customHeight="1">
      <c r="A26" s="32"/>
      <c r="B26" s="44" t="s">
        <v>49</v>
      </c>
      <c r="C26" s="45">
        <v>4</v>
      </c>
      <c r="D26" s="46">
        <v>0</v>
      </c>
      <c r="E26" s="55">
        <v>-2.7280000000000002</v>
      </c>
      <c r="F26" s="55">
        <v>-0.753</v>
      </c>
      <c r="G26" s="55">
        <v>-0.154</v>
      </c>
      <c r="H26" s="49"/>
      <c r="I26" s="50">
        <v>0</v>
      </c>
      <c r="J26" s="47">
        <v>0.17</v>
      </c>
      <c r="K26" s="51"/>
      <c r="L26" s="52"/>
      <c r="M26" s="62">
        <v>-0.75055196163400928</v>
      </c>
      <c r="N26" s="62"/>
      <c r="O26" s="64" t="str">
        <f t="shared" si="2"/>
        <v/>
      </c>
      <c r="P26" s="67">
        <v>-3639.3606461367658</v>
      </c>
      <c r="Q26" s="65"/>
    </row>
    <row r="27" spans="1:17" ht="14.25">
      <c r="A27" s="32"/>
      <c r="B27" s="44" t="s">
        <v>50</v>
      </c>
      <c r="C27" s="45" t="s">
        <v>88</v>
      </c>
      <c r="D27" s="46">
        <v>0</v>
      </c>
      <c r="E27" s="55">
        <v>-0.42199999999999999</v>
      </c>
      <c r="F27" s="55"/>
      <c r="G27" s="55"/>
      <c r="H27" s="49">
        <v>229.88</v>
      </c>
      <c r="I27" s="50">
        <v>0</v>
      </c>
      <c r="J27" s="47">
        <v>0.154</v>
      </c>
      <c r="K27" s="51"/>
      <c r="L27" s="52"/>
      <c r="M27" s="62">
        <v>-0.39539911900067515</v>
      </c>
      <c r="N27" s="62">
        <v>-0.37962066786614684</v>
      </c>
      <c r="O27" s="64">
        <f t="shared" si="2"/>
        <v>4.1563730508191732E-2</v>
      </c>
      <c r="P27" s="67">
        <v>-12471.931873059582</v>
      </c>
      <c r="Q27" s="65"/>
    </row>
    <row r="28" spans="1:17" ht="14.25">
      <c r="A28" s="32"/>
      <c r="B28" s="44" t="s">
        <v>51</v>
      </c>
      <c r="C28" s="45">
        <v>6</v>
      </c>
      <c r="D28" s="46">
        <v>0</v>
      </c>
      <c r="E28" s="55">
        <v>-1.393</v>
      </c>
      <c r="F28" s="55">
        <v>-0.38900000000000001</v>
      </c>
      <c r="G28" s="55">
        <v>-8.5999999999999993E-2</v>
      </c>
      <c r="H28" s="49">
        <v>229.88</v>
      </c>
      <c r="I28" s="50">
        <v>0</v>
      </c>
      <c r="J28" s="47">
        <v>0.154</v>
      </c>
      <c r="K28" s="51"/>
      <c r="L28" s="52"/>
      <c r="M28" s="62">
        <v>-0.43680664996355489</v>
      </c>
      <c r="N28" s="62">
        <v>-0.43905240451093658</v>
      </c>
      <c r="O28" s="64">
        <f t="shared" si="2"/>
        <v>-5.1150034125954091E-3</v>
      </c>
      <c r="P28" s="67">
        <v>-44509.200510527669</v>
      </c>
      <c r="Q28" s="65"/>
    </row>
    <row r="29" spans="1:17" ht="28.5">
      <c r="A29" s="32"/>
      <c r="B29" s="44" t="s">
        <v>52</v>
      </c>
      <c r="C29" s="45" t="s">
        <v>89</v>
      </c>
      <c r="D29" s="46">
        <v>0</v>
      </c>
      <c r="E29" s="55">
        <v>-0.79700000000000004</v>
      </c>
      <c r="F29" s="55">
        <v>-0.22700000000000001</v>
      </c>
      <c r="G29" s="55">
        <v>-5.6000000000000001E-2</v>
      </c>
      <c r="H29" s="49">
        <v>229.88</v>
      </c>
      <c r="I29" s="50">
        <v>0</v>
      </c>
      <c r="J29" s="47">
        <v>4.7E-2</v>
      </c>
      <c r="K29" s="51"/>
      <c r="L29" s="52"/>
      <c r="M29" s="62"/>
      <c r="N29" s="62">
        <v>-0.26236339585448509</v>
      </c>
      <c r="O29" s="64">
        <f t="shared" si="2"/>
        <v>-1</v>
      </c>
      <c r="P29" s="67"/>
      <c r="Q29" s="65"/>
    </row>
    <row r="30" spans="1:17" ht="30.75" customHeight="1">
      <c r="A30" s="32"/>
      <c r="B30" s="44" t="s">
        <v>53</v>
      </c>
      <c r="C30" s="45" t="s">
        <v>90</v>
      </c>
      <c r="D30" s="46">
        <v>0</v>
      </c>
      <c r="E30" s="55">
        <v>-0.246</v>
      </c>
      <c r="F30" s="55"/>
      <c r="G30" s="55"/>
      <c r="H30" s="49">
        <v>229.88</v>
      </c>
      <c r="I30" s="50">
        <v>0</v>
      </c>
      <c r="J30" s="47">
        <v>4.7E-2</v>
      </c>
      <c r="K30" s="51"/>
      <c r="L30" s="52"/>
      <c r="M30" s="62"/>
      <c r="N30" s="62">
        <v>-0.20944292214402949</v>
      </c>
      <c r="O30" s="64">
        <f t="shared" si="2"/>
        <v>-1</v>
      </c>
      <c r="P30" s="67"/>
      <c r="Q30" s="65"/>
    </row>
  </sheetData>
  <mergeCells count="2">
    <mergeCell ref="B4:L4"/>
    <mergeCell ref="M4:Q4"/>
  </mergeCells>
  <conditionalFormatting sqref="E6:K30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SHEPD</vt:lpstr>
      <vt:lpstr>SHEPD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EC00319</cp:lastModifiedBy>
  <cp:lastPrinted>2012-05-08T14:54:46Z</cp:lastPrinted>
  <dcterms:created xsi:type="dcterms:W3CDTF">2012-04-17T13:56:47Z</dcterms:created>
  <dcterms:modified xsi:type="dcterms:W3CDTF">2012-05-22T10:27:26Z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