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6095" windowHeight="9660" tabRatio="657"/>
  </bookViews>
  <sheets>
    <sheet name="WPD South West" sheetId="13" r:id="rId1"/>
    <sheet name="WPD South Wales" sheetId="10" r:id="rId2"/>
    <sheet name="WPD Mid East" sheetId="11" r:id="rId3"/>
    <sheet name="WPD Mid West" sheetId="12" r:id="rId4"/>
  </sheets>
  <calcPr calcId="145621"/>
</workbook>
</file>

<file path=xl/calcChain.xml><?xml version="1.0" encoding="utf-8"?>
<calcChain xmlns="http://schemas.openxmlformats.org/spreadsheetml/2006/main">
  <c r="D6" i="11" l="1"/>
  <c r="C18" i="13" l="1"/>
  <c r="B18" i="13"/>
  <c r="E17" i="13"/>
  <c r="D17" i="13"/>
  <c r="E16" i="13"/>
  <c r="D16" i="13"/>
  <c r="E15" i="13"/>
  <c r="D15" i="13"/>
  <c r="E14" i="13"/>
  <c r="D14" i="13"/>
  <c r="E13" i="13"/>
  <c r="D13" i="13"/>
  <c r="E12" i="13"/>
  <c r="D12" i="13"/>
  <c r="E11" i="13"/>
  <c r="D11" i="13"/>
  <c r="E10" i="13"/>
  <c r="D10" i="13"/>
  <c r="E9" i="13"/>
  <c r="D9" i="13"/>
  <c r="E8" i="13"/>
  <c r="D8" i="13"/>
  <c r="E7" i="13"/>
  <c r="D7" i="13"/>
  <c r="E6" i="13"/>
  <c r="D6" i="13"/>
  <c r="E5" i="13"/>
  <c r="D5" i="13"/>
  <c r="E4" i="13"/>
  <c r="D4" i="13"/>
  <c r="D18" i="13" l="1"/>
  <c r="E18" i="13"/>
  <c r="B20" i="13"/>
  <c r="B21" i="13"/>
  <c r="B22" i="13"/>
  <c r="B23" i="13"/>
  <c r="B24" i="13"/>
  <c r="B25" i="13"/>
  <c r="B26" i="13"/>
  <c r="B27" i="13"/>
  <c r="C20" i="13"/>
  <c r="D20" i="13" s="1"/>
  <c r="C23" i="13"/>
  <c r="C27" i="13"/>
  <c r="D27" i="13" s="1"/>
  <c r="C21" i="13"/>
  <c r="C22" i="13"/>
  <c r="C24" i="13"/>
  <c r="D24" i="13" s="1"/>
  <c r="C25" i="13"/>
  <c r="D25" i="13" s="1"/>
  <c r="C26" i="13"/>
  <c r="E19" i="12"/>
  <c r="E21" i="13" l="1"/>
  <c r="D23" i="13"/>
  <c r="E26" i="13"/>
  <c r="E22" i="13"/>
  <c r="E25" i="13"/>
  <c r="D22" i="13"/>
  <c r="E24" i="13"/>
  <c r="E20" i="13"/>
  <c r="D26" i="13"/>
  <c r="D21" i="13"/>
  <c r="E27" i="13"/>
  <c r="E23" i="13"/>
  <c r="C18" i="12" l="1"/>
  <c r="B18" i="12"/>
  <c r="C18" i="11"/>
  <c r="B18" i="11"/>
  <c r="C18" i="10"/>
  <c r="B18" i="10"/>
  <c r="C26" i="10" l="1"/>
  <c r="C24" i="10"/>
  <c r="C22" i="10"/>
  <c r="C20" i="10"/>
  <c r="C27" i="10"/>
  <c r="C25" i="10"/>
  <c r="C23" i="10"/>
  <c r="C21" i="10"/>
  <c r="B26" i="10"/>
  <c r="B24" i="10"/>
  <c r="B22" i="10"/>
  <c r="B20" i="10"/>
  <c r="B27" i="10"/>
  <c r="B25" i="10"/>
  <c r="B23" i="10"/>
  <c r="B21" i="10"/>
  <c r="B21" i="12"/>
  <c r="B25" i="12"/>
  <c r="B22" i="12"/>
  <c r="B23" i="12"/>
  <c r="B27" i="12"/>
  <c r="B26" i="12"/>
  <c r="B24" i="12"/>
  <c r="B20" i="12"/>
  <c r="C21" i="12"/>
  <c r="D21" i="12" s="1"/>
  <c r="C25" i="12"/>
  <c r="D25" i="12" s="1"/>
  <c r="C22" i="12"/>
  <c r="D22" i="12" s="1"/>
  <c r="C26" i="12"/>
  <c r="C23" i="12"/>
  <c r="D23" i="12" s="1"/>
  <c r="C27" i="12"/>
  <c r="D27" i="12" s="1"/>
  <c r="C24" i="12"/>
  <c r="D24" i="12" s="1"/>
  <c r="C20" i="12"/>
  <c r="D20" i="12" s="1"/>
  <c r="B24" i="11"/>
  <c r="B20" i="11"/>
  <c r="B26" i="11"/>
  <c r="B21" i="11"/>
  <c r="B27" i="11"/>
  <c r="B23" i="11"/>
  <c r="B22" i="11"/>
  <c r="B25" i="11"/>
  <c r="D18" i="11"/>
  <c r="C26" i="11"/>
  <c r="C24" i="11"/>
  <c r="C22" i="11"/>
  <c r="C20" i="11"/>
  <c r="C27" i="11"/>
  <c r="C25" i="11"/>
  <c r="C23" i="11"/>
  <c r="C21" i="11"/>
  <c r="D18" i="12"/>
  <c r="E18" i="12"/>
  <c r="E18" i="10"/>
  <c r="D18" i="10"/>
  <c r="E18" i="11"/>
  <c r="E17" i="12"/>
  <c r="D17" i="12"/>
  <c r="E16" i="12"/>
  <c r="D16" i="12"/>
  <c r="E15" i="12"/>
  <c r="D15" i="12"/>
  <c r="E14" i="12"/>
  <c r="D14" i="12"/>
  <c r="E13" i="12"/>
  <c r="D13" i="12"/>
  <c r="E12" i="12"/>
  <c r="D12" i="12"/>
  <c r="E11" i="12"/>
  <c r="D11" i="12"/>
  <c r="E10" i="12"/>
  <c r="D10" i="12"/>
  <c r="E9" i="12"/>
  <c r="D9" i="12"/>
  <c r="E8" i="12"/>
  <c r="D8" i="12"/>
  <c r="E7" i="12"/>
  <c r="D7" i="12"/>
  <c r="E6" i="12"/>
  <c r="D6" i="12"/>
  <c r="E5" i="12"/>
  <c r="D5" i="12"/>
  <c r="E4" i="12"/>
  <c r="D4" i="12"/>
  <c r="E17" i="11"/>
  <c r="D17" i="11"/>
  <c r="E16" i="11"/>
  <c r="D16" i="11"/>
  <c r="E15" i="11"/>
  <c r="D15" i="11"/>
  <c r="E14" i="11"/>
  <c r="D14" i="11"/>
  <c r="E13" i="11"/>
  <c r="D13" i="11"/>
  <c r="E12" i="11"/>
  <c r="D12" i="11"/>
  <c r="E11" i="11"/>
  <c r="D11" i="11"/>
  <c r="E10" i="11"/>
  <c r="D10" i="11"/>
  <c r="E9" i="11"/>
  <c r="D9" i="11"/>
  <c r="E8" i="11"/>
  <c r="D8" i="11"/>
  <c r="E7" i="11"/>
  <c r="D7" i="11"/>
  <c r="E6" i="11"/>
  <c r="E5" i="11"/>
  <c r="D5" i="11"/>
  <c r="E4" i="11"/>
  <c r="D4" i="11"/>
  <c r="E17" i="10"/>
  <c r="D17" i="10"/>
  <c r="E16" i="10"/>
  <c r="D16" i="10"/>
  <c r="E15" i="10"/>
  <c r="D15" i="10"/>
  <c r="E14" i="10"/>
  <c r="D14" i="10"/>
  <c r="E13" i="10"/>
  <c r="D13" i="10"/>
  <c r="E12" i="10"/>
  <c r="D12" i="10"/>
  <c r="E11" i="10"/>
  <c r="D11" i="10"/>
  <c r="E10" i="10"/>
  <c r="D10" i="10"/>
  <c r="E9" i="10"/>
  <c r="D9" i="10"/>
  <c r="E8" i="10"/>
  <c r="D8" i="10"/>
  <c r="E7" i="10"/>
  <c r="D7" i="10"/>
  <c r="E6" i="10"/>
  <c r="D6" i="10"/>
  <c r="E5" i="10"/>
  <c r="D5" i="10"/>
  <c r="E4" i="10"/>
  <c r="D4" i="10"/>
  <c r="E24" i="12" l="1"/>
  <c r="E22" i="12"/>
  <c r="E26" i="12"/>
  <c r="E25" i="12"/>
  <c r="E27" i="12"/>
  <c r="E21" i="12"/>
  <c r="E20" i="12"/>
  <c r="E23" i="12"/>
  <c r="E21" i="10"/>
  <c r="D21" i="10"/>
  <c r="E20" i="10"/>
  <c r="D20" i="10"/>
  <c r="E23" i="10"/>
  <c r="D23" i="10"/>
  <c r="E22" i="10"/>
  <c r="D22" i="10"/>
  <c r="E25" i="10"/>
  <c r="D25" i="10"/>
  <c r="E24" i="10"/>
  <c r="D24" i="10"/>
  <c r="E27" i="10"/>
  <c r="D27" i="10"/>
  <c r="E26" i="10"/>
  <c r="D26" i="10"/>
  <c r="D26" i="12"/>
  <c r="E25" i="11"/>
  <c r="D25" i="11"/>
  <c r="E24" i="11"/>
  <c r="D24" i="11"/>
  <c r="E22" i="11"/>
  <c r="D22" i="11"/>
  <c r="D27" i="11"/>
  <c r="E27" i="11"/>
  <c r="E26" i="11"/>
  <c r="D26" i="11"/>
  <c r="D23" i="11"/>
  <c r="E23" i="11"/>
  <c r="E21" i="11"/>
  <c r="D21" i="11"/>
  <c r="E20" i="11"/>
  <c r="D20" i="11"/>
</calcChain>
</file>

<file path=xl/sharedStrings.xml><?xml version="1.0" encoding="utf-8"?>
<sst xmlns="http://schemas.openxmlformats.org/spreadsheetml/2006/main" count="112" uniqueCount="31">
  <si>
    <t>Baseline value</t>
  </si>
  <si>
    <t>New value</t>
  </si>
  <si>
    <t>Change</t>
  </si>
  <si>
    <t>Percentage change</t>
  </si>
  <si>
    <t>Table 1017 diversity allowance: GSPs</t>
  </si>
  <si>
    <t>Table 1017 diversity allowance: 132kV</t>
  </si>
  <si>
    <t>Table 1017 diversity allowance: EHV</t>
  </si>
  <si>
    <t>Table 1017 diversity allowance: HV</t>
  </si>
  <si>
    <t>Table 1018 proportion through 132kV/HV</t>
  </si>
  <si>
    <t>Table 1019 Network model GSP peak demand (MW)</t>
  </si>
  <si>
    <t>Table 1020 Gross asset cost (£): 132kV</t>
  </si>
  <si>
    <t>Table 1020 Gross asset cost (£): 132kV/EHV</t>
  </si>
  <si>
    <t>Table 1020 Gross asset cost (£): EHV</t>
  </si>
  <si>
    <t>Table 1020 Gross asset cost (£): EHV/HV</t>
  </si>
  <si>
    <t>Table 1020 Gross asset cost (£): 132kV/HV</t>
  </si>
  <si>
    <t>Table 1020 Gross asset cost (£): HV</t>
  </si>
  <si>
    <t>Table 1020 Gross asset cost (£): HV/LV</t>
  </si>
  <si>
    <t>Table 1020 Gross asset cost (£): LV circuits</t>
  </si>
  <si>
    <t>Total asset value</t>
  </si>
  <si>
    <t>Gross asset cost (%): 132kV</t>
  </si>
  <si>
    <t>Gross asset cost (%): 132kV/EHV</t>
  </si>
  <si>
    <t>Gross asset cost (%): EHV</t>
  </si>
  <si>
    <t>Gross asset cost (%): EHV/HV</t>
  </si>
  <si>
    <t>Gross asset cost (%): 132kV/HV</t>
  </si>
  <si>
    <t>Gross asset cost (%): HV</t>
  </si>
  <si>
    <t>Gross asset cost (%): HV/LV</t>
  </si>
  <si>
    <t>Gross asset cost (%): LV circuits</t>
  </si>
  <si>
    <t>WPD Mid West: illustrative impact of DCP 133</t>
  </si>
  <si>
    <t>WPD Mid East: illustrative impact of DCP 133</t>
  </si>
  <si>
    <t>WPD South Wales: illustrative impact of DCP 133</t>
  </si>
  <si>
    <t>WPD South West: illustrative impact of DCP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</si>
</sst>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[Blue]\+\£???,??0;[Red]\-\£???,??0;[Green]\=;@"/>
    <numFmt numFmtId="165" formatCode="[Blue]\+??0.0%;[Red]\-??0.0%;[Green]\="/>
    <numFmt numFmtId="166" formatCode="\ _(??0.0%_);[Red]\ \(??0.0%\);\ _(_0_00_._0_%_);@"/>
    <numFmt numFmtId="167" formatCode="\ _(???,??0_);[Red]\ \(???,??0\);\ _(???,??0_);@"/>
    <numFmt numFmtId="168" formatCode="[Blue]\+???,??0;[Red]\-???,??0;[Green]\=;@"/>
    <numFmt numFmtId="169" formatCode="\ _(\£???,??0_);[Red]\ \(\£???,??0\);0;@"/>
    <numFmt numFmtId="170" formatCode="0.0%"/>
  </numFmts>
  <fonts count="5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6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164" fontId="0" fillId="3" borderId="2" xfId="0" applyNumberFormat="1" applyFill="1" applyBorder="1" applyAlignment="1">
      <alignment horizontal="center" vertical="center"/>
    </xf>
    <xf numFmtId="165" fontId="0" fillId="3" borderId="2" xfId="0" applyNumberFormat="1" applyFill="1" applyBorder="1" applyAlignment="1">
      <alignment horizontal="center" vertical="center"/>
    </xf>
    <xf numFmtId="166" fontId="0" fillId="4" borderId="2" xfId="0" applyNumberFormat="1" applyFill="1" applyBorder="1" applyAlignment="1">
      <alignment horizontal="center" vertical="center"/>
    </xf>
    <xf numFmtId="167" fontId="0" fillId="4" borderId="2" xfId="0" applyNumberFormat="1" applyFill="1" applyBorder="1" applyAlignment="1">
      <alignment horizontal="center" vertical="center"/>
    </xf>
    <xf numFmtId="168" fontId="0" fillId="3" borderId="2" xfId="0" applyNumberFormat="1" applyFill="1" applyBorder="1" applyAlignment="1">
      <alignment horizontal="center" vertical="center"/>
    </xf>
    <xf numFmtId="169" fontId="0" fillId="4" borderId="2" xfId="0" applyNumberFormat="1" applyFill="1" applyBorder="1" applyAlignment="1">
      <alignment horizontal="center" vertical="center"/>
    </xf>
    <xf numFmtId="170" fontId="0" fillId="0" borderId="0" xfId="1" applyNumberFormat="1" applyFont="1"/>
    <xf numFmtId="10" fontId="0" fillId="0" borderId="0" xfId="1" applyNumberFormat="1" applyFont="1"/>
    <xf numFmtId="170" fontId="0" fillId="0" borderId="0" xfId="0" applyNumberFormat="1"/>
    <xf numFmtId="170" fontId="4" fillId="4" borderId="3" xfId="0" applyNumberFormat="1" applyFont="1" applyFill="1" applyBorder="1" applyAlignment="1">
      <alignment horizontal="center" vertical="center"/>
    </xf>
    <xf numFmtId="170" fontId="4" fillId="4" borderId="2" xfId="0" applyNumberFormat="1" applyFont="1" applyFill="1" applyBorder="1" applyAlignment="1">
      <alignment horizontal="center" vertical="center"/>
    </xf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999999"/>
      <color rgb="FF0066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showGridLines="0" tabSelected="1" topLeftCell="C1" workbookViewId="0">
      <selection activeCell="E32" sqref="E32"/>
    </sheetView>
  </sheetViews>
  <sheetFormatPr defaultRowHeight="15" x14ac:dyDescent="0.25"/>
  <cols>
    <col min="1" max="1" width="50.7109375" customWidth="1"/>
    <col min="2" max="255" width="20.7109375" customWidth="1"/>
  </cols>
  <sheetData>
    <row r="1" spans="1:9" ht="19.5" x14ac:dyDescent="0.3">
      <c r="A1" s="1" t="s">
        <v>30</v>
      </c>
    </row>
    <row r="3" spans="1:9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9" x14ac:dyDescent="0.25">
      <c r="A4" s="3" t="s">
        <v>4</v>
      </c>
      <c r="B4" s="6">
        <v>2.1999999999999999E-2</v>
      </c>
      <c r="C4" s="6">
        <v>2.1999999999999999E-2</v>
      </c>
      <c r="D4" s="5">
        <f t="shared" ref="D4:D17" si="0">C4-B4</f>
        <v>0</v>
      </c>
      <c r="E4" s="5">
        <f t="shared" ref="E4:E18" si="1">IF(B4,C4/B4-1,"")</f>
        <v>0</v>
      </c>
    </row>
    <row r="5" spans="1:9" x14ac:dyDescent="0.25">
      <c r="A5" s="3" t="s">
        <v>5</v>
      </c>
      <c r="B5" s="6">
        <v>3.1E-2</v>
      </c>
      <c r="C5" s="6">
        <v>1.9793853854058518E-2</v>
      </c>
      <c r="D5" s="5">
        <f t="shared" si="0"/>
        <v>-1.1206146145941481E-2</v>
      </c>
      <c r="E5" s="5">
        <f t="shared" si="1"/>
        <v>-0.36148858535295103</v>
      </c>
    </row>
    <row r="6" spans="1:9" x14ac:dyDescent="0.25">
      <c r="A6" s="3" t="s">
        <v>6</v>
      </c>
      <c r="B6" s="6">
        <v>7.4999999999999997E-2</v>
      </c>
      <c r="C6" s="6">
        <v>6.5097812984976189E-2</v>
      </c>
      <c r="D6" s="5">
        <f t="shared" si="0"/>
        <v>-9.9021870150238084E-3</v>
      </c>
      <c r="E6" s="5">
        <f t="shared" si="1"/>
        <v>-0.13202916020031741</v>
      </c>
    </row>
    <row r="7" spans="1:9" x14ac:dyDescent="0.25">
      <c r="A7" s="3" t="s">
        <v>7</v>
      </c>
      <c r="B7" s="6">
        <v>0.37</v>
      </c>
      <c r="C7" s="6">
        <v>0.55640854878634882</v>
      </c>
      <c r="D7" s="5">
        <f t="shared" si="0"/>
        <v>0.18640854878634883</v>
      </c>
      <c r="E7" s="5">
        <f t="shared" si="1"/>
        <v>0.50380688861175349</v>
      </c>
    </row>
    <row r="8" spans="1:9" x14ac:dyDescent="0.25">
      <c r="A8" s="3" t="s">
        <v>8</v>
      </c>
      <c r="B8" s="6"/>
      <c r="C8" s="6"/>
      <c r="D8" s="5">
        <f t="shared" si="0"/>
        <v>0</v>
      </c>
      <c r="E8" s="5" t="str">
        <f t="shared" si="1"/>
        <v/>
      </c>
    </row>
    <row r="9" spans="1:9" x14ac:dyDescent="0.25">
      <c r="A9" s="3" t="s">
        <v>9</v>
      </c>
      <c r="B9" s="7">
        <v>500</v>
      </c>
      <c r="C9" s="7">
        <v>500</v>
      </c>
      <c r="D9" s="8">
        <f t="shared" si="0"/>
        <v>0</v>
      </c>
      <c r="E9" s="5">
        <f t="shared" si="1"/>
        <v>0</v>
      </c>
    </row>
    <row r="10" spans="1:9" x14ac:dyDescent="0.25">
      <c r="A10" s="3" t="s">
        <v>10</v>
      </c>
      <c r="B10" s="9">
        <v>105833335.35982999</v>
      </c>
      <c r="C10" s="9">
        <v>79980380.836873218</v>
      </c>
      <c r="D10" s="4">
        <f t="shared" si="0"/>
        <v>-25852954.522956774</v>
      </c>
      <c r="E10" s="5">
        <f t="shared" si="1"/>
        <v>-0.24427988057881334</v>
      </c>
      <c r="F10" s="11"/>
      <c r="G10" s="11"/>
      <c r="H10" s="12"/>
      <c r="I10" s="10"/>
    </row>
    <row r="11" spans="1:9" x14ac:dyDescent="0.25">
      <c r="A11" s="3" t="s">
        <v>11</v>
      </c>
      <c r="B11" s="9">
        <v>15763212.106132999</v>
      </c>
      <c r="C11" s="9">
        <v>17914757.120120004</v>
      </c>
      <c r="D11" s="4">
        <f t="shared" si="0"/>
        <v>2151545.0139870048</v>
      </c>
      <c r="E11" s="5">
        <f t="shared" si="1"/>
        <v>0.13649153481541387</v>
      </c>
      <c r="F11" s="11"/>
      <c r="G11" s="11"/>
      <c r="H11" s="12"/>
      <c r="I11" s="10"/>
    </row>
    <row r="12" spans="1:9" x14ac:dyDescent="0.25">
      <c r="A12" s="3" t="s">
        <v>12</v>
      </c>
      <c r="B12" s="9">
        <v>46510205.459651001</v>
      </c>
      <c r="C12" s="9">
        <v>32368681.539654907</v>
      </c>
      <c r="D12" s="4">
        <f t="shared" si="0"/>
        <v>-14141523.919996094</v>
      </c>
      <c r="E12" s="5">
        <f t="shared" si="1"/>
        <v>-0.30405206298785947</v>
      </c>
      <c r="F12" s="11"/>
      <c r="G12" s="11"/>
      <c r="H12" s="12"/>
      <c r="I12" s="10"/>
    </row>
    <row r="13" spans="1:9" x14ac:dyDescent="0.25">
      <c r="A13" s="3" t="s">
        <v>13</v>
      </c>
      <c r="B13" s="9">
        <v>37179765.282387003</v>
      </c>
      <c r="C13" s="9">
        <v>33985982.055</v>
      </c>
      <c r="D13" s="4">
        <f t="shared" si="0"/>
        <v>-3193783.2273870036</v>
      </c>
      <c r="E13" s="5">
        <f t="shared" si="1"/>
        <v>-8.5901113229996051E-2</v>
      </c>
      <c r="F13" s="11"/>
      <c r="G13" s="11"/>
      <c r="H13" s="12"/>
      <c r="I13" s="10"/>
    </row>
    <row r="14" spans="1:9" x14ac:dyDescent="0.25">
      <c r="A14" s="3" t="s">
        <v>14</v>
      </c>
      <c r="B14" s="9">
        <v>0</v>
      </c>
      <c r="C14" s="9">
        <v>0</v>
      </c>
      <c r="D14" s="4">
        <f t="shared" si="0"/>
        <v>0</v>
      </c>
      <c r="E14" s="5" t="str">
        <f t="shared" si="1"/>
        <v/>
      </c>
      <c r="F14" s="11"/>
      <c r="G14" s="11"/>
      <c r="H14" s="12"/>
      <c r="I14" s="10"/>
    </row>
    <row r="15" spans="1:9" x14ac:dyDescent="0.25">
      <c r="A15" s="3" t="s">
        <v>15</v>
      </c>
      <c r="B15" s="9">
        <v>155422237.36558902</v>
      </c>
      <c r="C15" s="9">
        <v>96944957.754019335</v>
      </c>
      <c r="D15" s="4">
        <f t="shared" si="0"/>
        <v>-58477279.611569688</v>
      </c>
      <c r="E15" s="5">
        <f t="shared" si="1"/>
        <v>-0.37624783044409282</v>
      </c>
      <c r="F15" s="11"/>
      <c r="G15" s="11"/>
      <c r="H15" s="12"/>
      <c r="I15" s="10"/>
    </row>
    <row r="16" spans="1:9" x14ac:dyDescent="0.25">
      <c r="A16" s="3" t="s">
        <v>16</v>
      </c>
      <c r="B16" s="9">
        <v>60655664.028371006</v>
      </c>
      <c r="C16" s="9">
        <v>39064705.701719001</v>
      </c>
      <c r="D16" s="4">
        <f t="shared" si="0"/>
        <v>-21590958.326652005</v>
      </c>
      <c r="E16" s="5">
        <f t="shared" si="1"/>
        <v>-0.35595947505501013</v>
      </c>
      <c r="F16" s="11"/>
      <c r="G16" s="11"/>
      <c r="H16" s="12"/>
      <c r="I16" s="10"/>
    </row>
    <row r="17" spans="1:9" x14ac:dyDescent="0.25">
      <c r="A17" s="3" t="s">
        <v>17</v>
      </c>
      <c r="B17" s="9">
        <v>135264477.90310684</v>
      </c>
      <c r="C17" s="9">
        <v>91788573.6478827</v>
      </c>
      <c r="D17" s="4">
        <f t="shared" si="0"/>
        <v>-43475904.255224138</v>
      </c>
      <c r="E17" s="5">
        <f t="shared" si="1"/>
        <v>-0.32141405437107418</v>
      </c>
      <c r="F17" s="11"/>
      <c r="G17" s="11"/>
      <c r="H17" s="12"/>
      <c r="I17" s="10"/>
    </row>
    <row r="18" spans="1:9" x14ac:dyDescent="0.25">
      <c r="A18" s="3" t="s">
        <v>18</v>
      </c>
      <c r="B18" s="9">
        <f>SUM(B10:B17)</f>
        <v>556628897.50506783</v>
      </c>
      <c r="C18" s="9">
        <f>SUM(C10:C17)</f>
        <v>392048038.65526915</v>
      </c>
      <c r="D18" s="4">
        <f>C18-B18</f>
        <v>-164580858.84979868</v>
      </c>
      <c r="E18" s="5">
        <f t="shared" si="1"/>
        <v>-0.29567429859909533</v>
      </c>
    </row>
    <row r="20" spans="1:9" x14ac:dyDescent="0.25">
      <c r="A20" s="3" t="s">
        <v>19</v>
      </c>
      <c r="B20" s="13">
        <f>B10/$B$18</f>
        <v>0.19013266439129928</v>
      </c>
      <c r="C20" s="14">
        <f>C10/$C$18</f>
        <v>0.20400658325241766</v>
      </c>
      <c r="D20" s="5">
        <f>C20-B20</f>
        <v>1.3873918861118384E-2</v>
      </c>
      <c r="E20" s="5">
        <f t="shared" ref="E20:E27" si="2">IF(B20,C20/B20-1,"")</f>
        <v>7.2969675702673653E-2</v>
      </c>
    </row>
    <row r="21" spans="1:9" x14ac:dyDescent="0.25">
      <c r="A21" s="3" t="s">
        <v>20</v>
      </c>
      <c r="B21" s="13">
        <f t="shared" ref="B21:B27" si="3">B11/$B$18</f>
        <v>2.8319068910700029E-2</v>
      </c>
      <c r="C21" s="14">
        <f t="shared" ref="C21:C27" si="4">C11/$C$18</f>
        <v>4.5695311170457324E-2</v>
      </c>
      <c r="D21" s="5">
        <f t="shared" ref="D21:D27" si="5">C21-B21</f>
        <v>1.7376242259757296E-2</v>
      </c>
      <c r="E21" s="5">
        <f t="shared" si="2"/>
        <v>0.61358804961246038</v>
      </c>
    </row>
    <row r="22" spans="1:9" x14ac:dyDescent="0.25">
      <c r="A22" s="3" t="s">
        <v>21</v>
      </c>
      <c r="B22" s="13">
        <f t="shared" si="3"/>
        <v>8.355693653010092E-2</v>
      </c>
      <c r="C22" s="14">
        <f t="shared" si="4"/>
        <v>8.256304929028592E-2</v>
      </c>
      <c r="D22" s="5">
        <f t="shared" si="5"/>
        <v>-9.9388723981500005E-4</v>
      </c>
      <c r="E22" s="5">
        <f t="shared" si="2"/>
        <v>-1.1894730480658033E-2</v>
      </c>
    </row>
    <row r="23" spans="1:9" x14ac:dyDescent="0.25">
      <c r="A23" s="3" t="s">
        <v>22</v>
      </c>
      <c r="B23" s="13">
        <f t="shared" si="3"/>
        <v>6.6794529441491127E-2</v>
      </c>
      <c r="C23" s="14">
        <f t="shared" si="4"/>
        <v>8.6688310370260868E-2</v>
      </c>
      <c r="D23" s="5">
        <f t="shared" si="5"/>
        <v>1.9893780928769741E-2</v>
      </c>
      <c r="E23" s="5">
        <f t="shared" si="2"/>
        <v>0.29783548286234662</v>
      </c>
    </row>
    <row r="24" spans="1:9" x14ac:dyDescent="0.25">
      <c r="A24" s="3" t="s">
        <v>23</v>
      </c>
      <c r="B24" s="13">
        <f t="shared" si="3"/>
        <v>0</v>
      </c>
      <c r="C24" s="14">
        <f t="shared" si="4"/>
        <v>0</v>
      </c>
      <c r="D24" s="5">
        <f t="shared" si="5"/>
        <v>0</v>
      </c>
      <c r="E24" s="5" t="str">
        <f t="shared" si="2"/>
        <v/>
      </c>
    </row>
    <row r="25" spans="1:9" x14ac:dyDescent="0.25">
      <c r="A25" s="3" t="s">
        <v>24</v>
      </c>
      <c r="B25" s="13">
        <f t="shared" si="3"/>
        <v>0.27922056878869461</v>
      </c>
      <c r="C25" s="14">
        <f t="shared" si="4"/>
        <v>0.24727826234392614</v>
      </c>
      <c r="D25" s="5">
        <f t="shared" si="5"/>
        <v>-3.1942306444768476E-2</v>
      </c>
      <c r="E25" s="5">
        <f t="shared" si="2"/>
        <v>-0.11439811394747723</v>
      </c>
    </row>
    <row r="26" spans="1:9" x14ac:dyDescent="0.25">
      <c r="A26" s="3" t="s">
        <v>25</v>
      </c>
      <c r="B26" s="13">
        <f t="shared" si="3"/>
        <v>0.10896966416986781</v>
      </c>
      <c r="C26" s="14">
        <f t="shared" si="4"/>
        <v>9.964265051729769E-2</v>
      </c>
      <c r="D26" s="5">
        <f t="shared" si="5"/>
        <v>-9.3270136525701181E-3</v>
      </c>
      <c r="E26" s="5">
        <f t="shared" si="2"/>
        <v>-8.5592753943250388E-2</v>
      </c>
    </row>
    <row r="27" spans="1:9" x14ac:dyDescent="0.25">
      <c r="A27" s="3" t="s">
        <v>26</v>
      </c>
      <c r="B27" s="13">
        <f t="shared" si="3"/>
        <v>0.24300656776784629</v>
      </c>
      <c r="C27" s="14">
        <f t="shared" si="4"/>
        <v>0.23412583305535448</v>
      </c>
      <c r="D27" s="5">
        <f t="shared" si="5"/>
        <v>-8.8807347124918168E-3</v>
      </c>
      <c r="E27" s="5">
        <f t="shared" si="2"/>
        <v>-3.6545245645277946E-2</v>
      </c>
    </row>
  </sheetData>
  <pageMargins left="0.70866141732283472" right="0.70866141732283472" top="0.74803149606299213" bottom="0.74803149606299213" header="0.31496062992125984" footer="0.31496062992125984"/>
  <pageSetup paperSize="9" scale="98" orientation="landscape" r:id="rId1"/>
  <headerFooter>
    <oddFooter>&amp;L&amp;Z&amp;F&amp;A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showGridLines="0" topLeftCell="H1" workbookViewId="0">
      <selection activeCell="H1" sqref="H1:I1048576"/>
    </sheetView>
  </sheetViews>
  <sheetFormatPr defaultRowHeight="15" x14ac:dyDescent="0.25"/>
  <cols>
    <col min="1" max="1" width="50.7109375" customWidth="1"/>
    <col min="2" max="255" width="20.7109375" customWidth="1"/>
  </cols>
  <sheetData>
    <row r="1" spans="1:9" ht="19.5" x14ac:dyDescent="0.3">
      <c r="A1" s="1" t="s">
        <v>29</v>
      </c>
    </row>
    <row r="3" spans="1:9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9" x14ac:dyDescent="0.25">
      <c r="A4" s="3" t="s">
        <v>4</v>
      </c>
      <c r="B4" s="6">
        <v>6.3829787234042507E-2</v>
      </c>
      <c r="C4" s="6">
        <v>6.3829787234042507E-2</v>
      </c>
      <c r="D4" s="5">
        <f t="shared" ref="D4:D17" si="0">C4-B4</f>
        <v>0</v>
      </c>
      <c r="E4" s="5">
        <f t="shared" ref="E4:E18" si="1">IF(B4,C4/B4-1,"")</f>
        <v>0</v>
      </c>
    </row>
    <row r="5" spans="1:9" x14ac:dyDescent="0.25">
      <c r="A5" s="3" t="s">
        <v>5</v>
      </c>
      <c r="B5" s="6">
        <v>5.2999999999999999E-2</v>
      </c>
      <c r="C5" s="6">
        <v>5.8845267107110466E-2</v>
      </c>
      <c r="D5" s="5">
        <f t="shared" si="0"/>
        <v>5.8452671071104675E-3</v>
      </c>
      <c r="E5" s="5">
        <f t="shared" si="1"/>
        <v>0.1102880586247259</v>
      </c>
    </row>
    <row r="6" spans="1:9" x14ac:dyDescent="0.25">
      <c r="A6" s="3" t="s">
        <v>6</v>
      </c>
      <c r="B6" s="6">
        <v>9.9000000000000005E-2</v>
      </c>
      <c r="C6" s="6">
        <v>3.7651186973481243E-2</v>
      </c>
      <c r="D6" s="5">
        <f t="shared" si="0"/>
        <v>-6.1348813026518761E-2</v>
      </c>
      <c r="E6" s="5">
        <f t="shared" si="1"/>
        <v>-0.61968498006584605</v>
      </c>
    </row>
    <row r="7" spans="1:9" x14ac:dyDescent="0.25">
      <c r="A7" s="3" t="s">
        <v>7</v>
      </c>
      <c r="B7" s="6">
        <v>0.37</v>
      </c>
      <c r="C7" s="6">
        <v>0.52997681853305267</v>
      </c>
      <c r="D7" s="5">
        <f t="shared" si="0"/>
        <v>0.15997681853305268</v>
      </c>
      <c r="E7" s="5">
        <f t="shared" si="1"/>
        <v>0.43236977981906133</v>
      </c>
    </row>
    <row r="8" spans="1:9" x14ac:dyDescent="0.25">
      <c r="A8" s="3" t="s">
        <v>8</v>
      </c>
      <c r="B8" s="6">
        <v>0.3</v>
      </c>
      <c r="C8" s="6">
        <v>0.3142996924559352</v>
      </c>
      <c r="D8" s="5">
        <f t="shared" si="0"/>
        <v>1.4299692455935209E-2</v>
      </c>
      <c r="E8" s="5">
        <f t="shared" si="1"/>
        <v>4.766564151978403E-2</v>
      </c>
    </row>
    <row r="9" spans="1:9" x14ac:dyDescent="0.25">
      <c r="A9" s="3" t="s">
        <v>9</v>
      </c>
      <c r="B9" s="7">
        <v>500</v>
      </c>
      <c r="C9" s="7">
        <v>500</v>
      </c>
      <c r="D9" s="8">
        <f t="shared" si="0"/>
        <v>0</v>
      </c>
      <c r="E9" s="5">
        <f t="shared" si="1"/>
        <v>0</v>
      </c>
    </row>
    <row r="10" spans="1:9" x14ac:dyDescent="0.25">
      <c r="A10" s="3" t="s">
        <v>10</v>
      </c>
      <c r="B10" s="9">
        <v>123290662.22449097</v>
      </c>
      <c r="C10" s="9">
        <v>82861126.154304907</v>
      </c>
      <c r="D10" s="4">
        <f t="shared" si="0"/>
        <v>-40429536.070186064</v>
      </c>
      <c r="E10" s="5">
        <f t="shared" si="1"/>
        <v>-0.32792050379752902</v>
      </c>
      <c r="F10" s="11"/>
      <c r="G10" s="11"/>
      <c r="H10" s="12"/>
      <c r="I10" s="10"/>
    </row>
    <row r="11" spans="1:9" x14ac:dyDescent="0.25">
      <c r="A11" s="3" t="s">
        <v>11</v>
      </c>
      <c r="B11" s="9">
        <v>11408190.160378</v>
      </c>
      <c r="C11" s="9">
        <v>12849344.35469</v>
      </c>
      <c r="D11" s="4">
        <f t="shared" si="0"/>
        <v>1441154.1943120006</v>
      </c>
      <c r="E11" s="5">
        <f t="shared" si="1"/>
        <v>0.12632627735443092</v>
      </c>
      <c r="F11" s="11"/>
      <c r="G11" s="11"/>
      <c r="H11" s="12"/>
      <c r="I11" s="10"/>
    </row>
    <row r="12" spans="1:9" x14ac:dyDescent="0.25">
      <c r="A12" s="3" t="s">
        <v>12</v>
      </c>
      <c r="B12" s="9">
        <v>39713623.723805003</v>
      </c>
      <c r="C12" s="9">
        <v>22096592.047469005</v>
      </c>
      <c r="D12" s="4">
        <f t="shared" si="0"/>
        <v>-17617031.676335998</v>
      </c>
      <c r="E12" s="5">
        <f t="shared" si="1"/>
        <v>-0.44360171710485485</v>
      </c>
      <c r="F12" s="11"/>
      <c r="G12" s="11"/>
      <c r="H12" s="12"/>
      <c r="I12" s="10"/>
    </row>
    <row r="13" spans="1:9" x14ac:dyDescent="0.25">
      <c r="A13" s="3" t="s">
        <v>13</v>
      </c>
      <c r="B13" s="9">
        <v>27462026.823826004</v>
      </c>
      <c r="C13" s="9">
        <v>24056290.633880004</v>
      </c>
      <c r="D13" s="4">
        <f t="shared" si="0"/>
        <v>-3405736.1899459995</v>
      </c>
      <c r="E13" s="5">
        <f t="shared" si="1"/>
        <v>-0.12401619923374296</v>
      </c>
      <c r="F13" s="11"/>
      <c r="G13" s="11"/>
      <c r="H13" s="12"/>
      <c r="I13" s="10"/>
    </row>
    <row r="14" spans="1:9" x14ac:dyDescent="0.25">
      <c r="A14" s="3" t="s">
        <v>14</v>
      </c>
      <c r="B14" s="9">
        <v>8835479.4819750004</v>
      </c>
      <c r="C14" s="9">
        <v>9693016.8638599999</v>
      </c>
      <c r="D14" s="4">
        <f t="shared" si="0"/>
        <v>857537.38188499957</v>
      </c>
      <c r="E14" s="5">
        <f t="shared" si="1"/>
        <v>9.7056122832319014E-2</v>
      </c>
      <c r="F14" s="11"/>
      <c r="G14" s="11"/>
      <c r="H14" s="12"/>
      <c r="I14" s="10"/>
    </row>
    <row r="15" spans="1:9" x14ac:dyDescent="0.25">
      <c r="A15" s="3" t="s">
        <v>15</v>
      </c>
      <c r="B15" s="9">
        <v>155569906.088018</v>
      </c>
      <c r="C15" s="9">
        <v>115093234.43340255</v>
      </c>
      <c r="D15" s="4">
        <f t="shared" si="0"/>
        <v>-40476671.654615447</v>
      </c>
      <c r="E15" s="5">
        <f t="shared" si="1"/>
        <v>-0.26018317213429853</v>
      </c>
      <c r="F15" s="11"/>
      <c r="G15" s="11"/>
      <c r="H15" s="12"/>
      <c r="I15" s="10"/>
    </row>
    <row r="16" spans="1:9" x14ac:dyDescent="0.25">
      <c r="A16" s="3" t="s">
        <v>16</v>
      </c>
      <c r="B16" s="9">
        <v>54881718.343413994</v>
      </c>
      <c r="C16" s="9">
        <v>42374158.068837002</v>
      </c>
      <c r="D16" s="4">
        <f t="shared" si="0"/>
        <v>-12507560.274576992</v>
      </c>
      <c r="E16" s="5">
        <f t="shared" si="1"/>
        <v>-0.22790030363686575</v>
      </c>
      <c r="F16" s="11"/>
      <c r="G16" s="11"/>
      <c r="H16" s="12"/>
      <c r="I16" s="10"/>
    </row>
    <row r="17" spans="1:9" x14ac:dyDescent="0.25">
      <c r="A17" s="3" t="s">
        <v>17</v>
      </c>
      <c r="B17" s="9">
        <v>117702639.03705962</v>
      </c>
      <c r="C17" s="9">
        <v>96285079.212148085</v>
      </c>
      <c r="D17" s="4">
        <f t="shared" si="0"/>
        <v>-21417559.824911535</v>
      </c>
      <c r="E17" s="5">
        <f t="shared" si="1"/>
        <v>-0.18196329326284721</v>
      </c>
      <c r="F17" s="11"/>
      <c r="G17" s="11"/>
      <c r="H17" s="12"/>
      <c r="I17" s="10"/>
    </row>
    <row r="18" spans="1:9" x14ac:dyDescent="0.25">
      <c r="A18" s="3" t="s">
        <v>18</v>
      </c>
      <c r="B18" s="9">
        <f>SUM(B10:B17)</f>
        <v>538864245.88296664</v>
      </c>
      <c r="C18" s="9">
        <f>SUM(C10:C17)</f>
        <v>405308841.76859152</v>
      </c>
      <c r="D18" s="4">
        <f>C18-B18</f>
        <v>-133555404.11437511</v>
      </c>
      <c r="E18" s="5">
        <f t="shared" si="1"/>
        <v>-0.24784610434773835</v>
      </c>
    </row>
    <row r="20" spans="1:9" x14ac:dyDescent="0.25">
      <c r="A20" s="3" t="s">
        <v>19</v>
      </c>
      <c r="B20" s="13">
        <f>B10/$B$18</f>
        <v>0.22879725861653824</v>
      </c>
      <c r="C20" s="14">
        <f>C10/$C$18</f>
        <v>0.20443947334762053</v>
      </c>
      <c r="D20" s="5">
        <f>C20-B20</f>
        <v>-2.4357785268917714E-2</v>
      </c>
      <c r="E20" s="5">
        <f t="shared" ref="E20:E27" si="2">IF(B20,C20/B20-1,"")</f>
        <v>-0.10646012725939646</v>
      </c>
    </row>
    <row r="21" spans="1:9" x14ac:dyDescent="0.25">
      <c r="A21" s="3" t="s">
        <v>20</v>
      </c>
      <c r="B21" s="13">
        <f t="shared" ref="B21:B27" si="3">B11/$B$18</f>
        <v>2.1170805536902683E-2</v>
      </c>
      <c r="C21" s="14">
        <f t="shared" ref="C21:C27" si="4">C11/$C$18</f>
        <v>3.1702600660328678E-2</v>
      </c>
      <c r="D21" s="5">
        <f t="shared" ref="D21:D27" si="5">C21-B21</f>
        <v>1.0531795123425995E-2</v>
      </c>
      <c r="E21" s="5">
        <f t="shared" si="2"/>
        <v>0.49746785048250031</v>
      </c>
    </row>
    <row r="22" spans="1:9" x14ac:dyDescent="0.25">
      <c r="A22" s="3" t="s">
        <v>21</v>
      </c>
      <c r="B22" s="13">
        <f t="shared" si="3"/>
        <v>7.3698754421406193E-2</v>
      </c>
      <c r="C22" s="14">
        <f t="shared" si="4"/>
        <v>5.4517912688627976E-2</v>
      </c>
      <c r="D22" s="5">
        <f t="shared" si="5"/>
        <v>-1.9180841732778217E-2</v>
      </c>
      <c r="E22" s="5">
        <f t="shared" si="2"/>
        <v>-0.26026005301396304</v>
      </c>
    </row>
    <row r="23" spans="1:9" x14ac:dyDescent="0.25">
      <c r="A23" s="3" t="s">
        <v>22</v>
      </c>
      <c r="B23" s="13">
        <f t="shared" si="3"/>
        <v>5.0962792639596188E-2</v>
      </c>
      <c r="C23" s="14">
        <f t="shared" si="4"/>
        <v>5.935298753639031E-2</v>
      </c>
      <c r="D23" s="5">
        <f t="shared" si="5"/>
        <v>8.3901948967941217E-3</v>
      </c>
      <c r="E23" s="5">
        <f t="shared" si="2"/>
        <v>0.16463373497070211</v>
      </c>
    </row>
    <row r="24" spans="1:9" x14ac:dyDescent="0.25">
      <c r="A24" s="3" t="s">
        <v>23</v>
      </c>
      <c r="B24" s="13">
        <f t="shared" si="3"/>
        <v>1.6396484920793829E-2</v>
      </c>
      <c r="C24" s="14">
        <f t="shared" si="4"/>
        <v>2.3915137951503573E-2</v>
      </c>
      <c r="D24" s="5">
        <f t="shared" si="5"/>
        <v>7.5186530307097439E-3</v>
      </c>
      <c r="E24" s="5">
        <f t="shared" si="2"/>
        <v>0.45855273657920881</v>
      </c>
    </row>
    <row r="25" spans="1:9" x14ac:dyDescent="0.25">
      <c r="A25" s="3" t="s">
        <v>24</v>
      </c>
      <c r="B25" s="13">
        <f t="shared" si="3"/>
        <v>0.28869962569720292</v>
      </c>
      <c r="C25" s="14">
        <f t="shared" si="4"/>
        <v>0.28396428247453404</v>
      </c>
      <c r="D25" s="5">
        <f t="shared" si="5"/>
        <v>-4.7353432226688863E-3</v>
      </c>
      <c r="E25" s="5">
        <f t="shared" si="2"/>
        <v>-1.6402318538630389E-2</v>
      </c>
    </row>
    <row r="26" spans="1:9" x14ac:dyDescent="0.25">
      <c r="A26" s="3" t="s">
        <v>25</v>
      </c>
      <c r="B26" s="13">
        <f t="shared" si="3"/>
        <v>0.10184702132813891</v>
      </c>
      <c r="C26" s="14">
        <f t="shared" si="4"/>
        <v>0.10454782551482125</v>
      </c>
      <c r="D26" s="5">
        <f t="shared" si="5"/>
        <v>2.7008041866823373E-3</v>
      </c>
      <c r="E26" s="5">
        <f t="shared" si="2"/>
        <v>2.6518244239865041E-2</v>
      </c>
    </row>
    <row r="27" spans="1:9" x14ac:dyDescent="0.25">
      <c r="A27" s="3" t="s">
        <v>26</v>
      </c>
      <c r="B27" s="13">
        <f t="shared" si="3"/>
        <v>0.21842725683942091</v>
      </c>
      <c r="C27" s="14">
        <f t="shared" si="4"/>
        <v>0.23755977982617371</v>
      </c>
      <c r="D27" s="5">
        <f t="shared" si="5"/>
        <v>1.9132522986752803E-2</v>
      </c>
      <c r="E27" s="5">
        <f t="shared" si="2"/>
        <v>8.7592195514400784E-2</v>
      </c>
    </row>
  </sheetData>
  <pageMargins left="0.70866141732283472" right="0.70866141732283472" top="0.74803149606299213" bottom="0.74803149606299213" header="0.31496062992125984" footer="0.31496062992125984"/>
  <pageSetup paperSize="9" scale="98" orientation="landscape" r:id="rId1"/>
  <headerFooter>
    <oddFooter>&amp;L&amp;Z&amp;F&amp;A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showGridLines="0" topLeftCell="H1" workbookViewId="0">
      <selection activeCell="J4" sqref="J4"/>
    </sheetView>
  </sheetViews>
  <sheetFormatPr defaultRowHeight="15" x14ac:dyDescent="0.25"/>
  <cols>
    <col min="1" max="1" width="50.7109375" customWidth="1"/>
    <col min="2" max="255" width="20.7109375" customWidth="1"/>
  </cols>
  <sheetData>
    <row r="1" spans="1:9" ht="19.5" x14ac:dyDescent="0.3">
      <c r="A1" s="1" t="s">
        <v>28</v>
      </c>
    </row>
    <row r="3" spans="1:9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9" x14ac:dyDescent="0.25">
      <c r="A4" s="3" t="s">
        <v>4</v>
      </c>
      <c r="B4" s="6">
        <v>2.4713742436156094E-2</v>
      </c>
      <c r="C4" s="6">
        <v>2.4713742436156094E-2</v>
      </c>
      <c r="D4" s="5">
        <f t="shared" ref="D4:D17" si="0">C4-B4</f>
        <v>0</v>
      </c>
      <c r="E4" s="5">
        <f t="shared" ref="E4:E18" si="1">IF(B4,C4/B4-1,"")</f>
        <v>0</v>
      </c>
    </row>
    <row r="5" spans="1:9" x14ac:dyDescent="0.25">
      <c r="A5" s="3" t="s">
        <v>5</v>
      </c>
      <c r="B5" s="6">
        <v>4.5013478235986115E-2</v>
      </c>
      <c r="C5" s="6">
        <v>1.7130048794502972E-2</v>
      </c>
      <c r="D5" s="5">
        <f t="shared" si="0"/>
        <v>-2.7883429441483143E-2</v>
      </c>
      <c r="E5" s="5">
        <f t="shared" si="1"/>
        <v>-0.61944623108888486</v>
      </c>
    </row>
    <row r="6" spans="1:9" x14ac:dyDescent="0.25">
      <c r="A6" s="3" t="s">
        <v>6</v>
      </c>
      <c r="B6" s="6">
        <v>7.9017642685410783E-2</v>
      </c>
      <c r="C6" s="6">
        <v>7.0860380789266042E-2</v>
      </c>
      <c r="D6" s="5">
        <f t="shared" si="0"/>
        <v>-8.1572618961447407E-3</v>
      </c>
      <c r="E6" s="5">
        <f t="shared" si="1"/>
        <v>-0.1032334250797744</v>
      </c>
    </row>
    <row r="7" spans="1:9" x14ac:dyDescent="0.25">
      <c r="A7" s="3" t="s">
        <v>7</v>
      </c>
      <c r="B7" s="6">
        <v>0.34000000000000008</v>
      </c>
      <c r="C7" s="6">
        <v>0.41809039471233489</v>
      </c>
      <c r="D7" s="5">
        <f t="shared" si="0"/>
        <v>7.809039471233481E-2</v>
      </c>
      <c r="E7" s="5">
        <f t="shared" si="1"/>
        <v>0.22967763150686693</v>
      </c>
    </row>
    <row r="8" spans="1:9" x14ac:dyDescent="0.25">
      <c r="A8" s="3" t="s">
        <v>8</v>
      </c>
      <c r="B8" s="6">
        <v>7.5044342711319545E-2</v>
      </c>
      <c r="C8" s="6">
        <v>4.350032659518973E-2</v>
      </c>
      <c r="D8" s="5">
        <f t="shared" si="0"/>
        <v>-3.1544016116129815E-2</v>
      </c>
      <c r="E8" s="5">
        <f t="shared" si="1"/>
        <v>-0.4203383623129765</v>
      </c>
    </row>
    <row r="9" spans="1:9" x14ac:dyDescent="0.25">
      <c r="A9" s="3" t="s">
        <v>9</v>
      </c>
      <c r="B9" s="7">
        <v>500</v>
      </c>
      <c r="C9" s="7">
        <v>500</v>
      </c>
      <c r="D9" s="8">
        <f t="shared" si="0"/>
        <v>0</v>
      </c>
      <c r="E9" s="5">
        <f t="shared" si="1"/>
        <v>0</v>
      </c>
    </row>
    <row r="10" spans="1:9" x14ac:dyDescent="0.25">
      <c r="A10" s="3" t="s">
        <v>10</v>
      </c>
      <c r="B10" s="9">
        <v>80687373</v>
      </c>
      <c r="C10" s="9">
        <v>126018760.82542035</v>
      </c>
      <c r="D10" s="4">
        <f t="shared" si="0"/>
        <v>45331387.82542035</v>
      </c>
      <c r="E10" s="5">
        <f t="shared" si="1"/>
        <v>0.56181514083275896</v>
      </c>
      <c r="F10" s="10"/>
      <c r="G10" s="10"/>
      <c r="H10" s="10"/>
      <c r="I10" s="10"/>
    </row>
    <row r="11" spans="1:9" x14ac:dyDescent="0.25">
      <c r="A11" s="3" t="s">
        <v>11</v>
      </c>
      <c r="B11" s="9">
        <v>27014302</v>
      </c>
      <c r="C11" s="9">
        <v>24309512.164621852</v>
      </c>
      <c r="D11" s="4">
        <f t="shared" si="0"/>
        <v>-2704789.8353781477</v>
      </c>
      <c r="E11" s="5">
        <f t="shared" si="1"/>
        <v>-0.10012436506329681</v>
      </c>
      <c r="F11" s="10"/>
      <c r="G11" s="10"/>
      <c r="H11" s="10"/>
      <c r="I11" s="10"/>
    </row>
    <row r="12" spans="1:9" x14ac:dyDescent="0.25">
      <c r="A12" s="3" t="s">
        <v>12</v>
      </c>
      <c r="B12" s="9">
        <v>38536126</v>
      </c>
      <c r="C12" s="9">
        <v>54806425.179421231</v>
      </c>
      <c r="D12" s="4">
        <f t="shared" si="0"/>
        <v>16270299.179421231</v>
      </c>
      <c r="E12" s="5">
        <f t="shared" si="1"/>
        <v>0.42220899888642749</v>
      </c>
      <c r="F12" s="10"/>
      <c r="G12" s="10"/>
      <c r="H12" s="10"/>
      <c r="I12" s="10"/>
    </row>
    <row r="13" spans="1:9" x14ac:dyDescent="0.25">
      <c r="A13" s="3" t="s">
        <v>13</v>
      </c>
      <c r="B13" s="9">
        <v>54028073</v>
      </c>
      <c r="C13" s="9">
        <v>44581884.553724974</v>
      </c>
      <c r="D13" s="4">
        <f t="shared" si="0"/>
        <v>-9446188.4462750256</v>
      </c>
      <c r="E13" s="5">
        <f t="shared" si="1"/>
        <v>-0.17483852230441432</v>
      </c>
      <c r="F13" s="10"/>
      <c r="G13" s="10"/>
      <c r="H13" s="10"/>
      <c r="I13" s="10"/>
    </row>
    <row r="14" spans="1:9" x14ac:dyDescent="0.25">
      <c r="A14" s="3" t="s">
        <v>14</v>
      </c>
      <c r="B14" s="9">
        <v>3931805</v>
      </c>
      <c r="C14" s="9">
        <v>2353705.0953325001</v>
      </c>
      <c r="D14" s="4">
        <f t="shared" si="0"/>
        <v>-1578099.9046674999</v>
      </c>
      <c r="E14" s="5">
        <f t="shared" si="1"/>
        <v>-0.40136779536815792</v>
      </c>
      <c r="F14" s="10"/>
      <c r="G14" s="10"/>
      <c r="H14" s="10"/>
      <c r="I14" s="10"/>
    </row>
    <row r="15" spans="1:9" x14ac:dyDescent="0.25">
      <c r="A15" s="3" t="s">
        <v>15</v>
      </c>
      <c r="B15" s="9">
        <v>95303265</v>
      </c>
      <c r="C15" s="9">
        <v>83790554.139872983</v>
      </c>
      <c r="D15" s="4">
        <f t="shared" si="0"/>
        <v>-11512710.860127017</v>
      </c>
      <c r="E15" s="5">
        <f t="shared" si="1"/>
        <v>-0.12080080215643207</v>
      </c>
      <c r="F15" s="10"/>
      <c r="G15" s="10"/>
      <c r="H15" s="10"/>
      <c r="I15" s="10"/>
    </row>
    <row r="16" spans="1:9" x14ac:dyDescent="0.25">
      <c r="A16" s="3" t="s">
        <v>16</v>
      </c>
      <c r="B16" s="9">
        <v>62053432</v>
      </c>
      <c r="C16" s="9">
        <v>51249107.627992928</v>
      </c>
      <c r="D16" s="4">
        <f t="shared" si="0"/>
        <v>-10804324.372007072</v>
      </c>
      <c r="E16" s="5">
        <f t="shared" si="1"/>
        <v>-0.17411324440535492</v>
      </c>
      <c r="F16" s="10"/>
      <c r="G16" s="10"/>
      <c r="H16" s="10"/>
      <c r="I16" s="10"/>
    </row>
    <row r="17" spans="1:9" x14ac:dyDescent="0.25">
      <c r="A17" s="3" t="s">
        <v>17</v>
      </c>
      <c r="B17" s="9">
        <v>68876299</v>
      </c>
      <c r="C17" s="9">
        <v>83417358.876498431</v>
      </c>
      <c r="D17" s="4">
        <f t="shared" si="0"/>
        <v>14541059.876498431</v>
      </c>
      <c r="E17" s="5">
        <f t="shared" si="1"/>
        <v>0.21111848469817507</v>
      </c>
      <c r="F17" s="10"/>
      <c r="G17" s="10"/>
      <c r="H17" s="10"/>
      <c r="I17" s="10"/>
    </row>
    <row r="18" spans="1:9" x14ac:dyDescent="0.25">
      <c r="A18" s="3" t="s">
        <v>18</v>
      </c>
      <c r="B18" s="9">
        <f>SUM(B10:B17)</f>
        <v>430430675</v>
      </c>
      <c r="C18" s="9">
        <f>SUM(C10:C17)</f>
        <v>470527308.46288526</v>
      </c>
      <c r="D18" s="4">
        <f>C18-B18</f>
        <v>40096633.462885261</v>
      </c>
      <c r="E18" s="5">
        <f t="shared" si="1"/>
        <v>9.3154683882335387E-2</v>
      </c>
    </row>
    <row r="20" spans="1:9" x14ac:dyDescent="0.25">
      <c r="A20" s="3" t="s">
        <v>19</v>
      </c>
      <c r="B20" s="13">
        <f>B10/$B$18</f>
        <v>0.18745730192208071</v>
      </c>
      <c r="C20" s="14">
        <f>C10/$C$18</f>
        <v>0.26782454186792559</v>
      </c>
      <c r="D20" s="5">
        <f>C20-B20</f>
        <v>8.0367239945844882E-2</v>
      </c>
      <c r="E20" s="5">
        <f t="shared" ref="E20:E27" si="2">IF(B20,C20/B20-1,"")</f>
        <v>0.42872290981362071</v>
      </c>
    </row>
    <row r="21" spans="1:9" x14ac:dyDescent="0.25">
      <c r="A21" s="3" t="s">
        <v>20</v>
      </c>
      <c r="B21" s="13">
        <f t="shared" ref="B21:B27" si="3">B11/$B$18</f>
        <v>6.2761098520685121E-2</v>
      </c>
      <c r="C21" s="14">
        <f t="shared" ref="C21:C27" si="4">C11/$C$18</f>
        <v>5.1664402315002647E-2</v>
      </c>
      <c r="D21" s="5">
        <f t="shared" ref="D21:D27" si="5">C21-B21</f>
        <v>-1.1096696205682474E-2</v>
      </c>
      <c r="E21" s="5">
        <f t="shared" si="2"/>
        <v>-0.17680850825173444</v>
      </c>
    </row>
    <row r="22" spans="1:9" x14ac:dyDescent="0.25">
      <c r="A22" s="3" t="s">
        <v>21</v>
      </c>
      <c r="B22" s="13">
        <f t="shared" si="3"/>
        <v>8.9529227906445102E-2</v>
      </c>
      <c r="C22" s="14">
        <f t="shared" si="4"/>
        <v>0.11647873395162209</v>
      </c>
      <c r="D22" s="5">
        <f t="shared" si="5"/>
        <v>2.6949506045176985E-2</v>
      </c>
      <c r="E22" s="5">
        <f t="shared" si="2"/>
        <v>0.30101349777458464</v>
      </c>
    </row>
    <row r="23" spans="1:9" x14ac:dyDescent="0.25">
      <c r="A23" s="3" t="s">
        <v>22</v>
      </c>
      <c r="B23" s="13">
        <f t="shared" si="3"/>
        <v>0.12552096339323399</v>
      </c>
      <c r="C23" s="14">
        <f t="shared" si="4"/>
        <v>9.4748771754321143E-2</v>
      </c>
      <c r="D23" s="5">
        <f t="shared" si="5"/>
        <v>-3.0772191638912844E-2</v>
      </c>
      <c r="E23" s="5">
        <f t="shared" si="2"/>
        <v>-0.24515579555033573</v>
      </c>
    </row>
    <row r="24" spans="1:9" x14ac:dyDescent="0.25">
      <c r="A24" s="3" t="s">
        <v>23</v>
      </c>
      <c r="B24" s="13">
        <f t="shared" si="3"/>
        <v>9.1345836353322173E-3</v>
      </c>
      <c r="C24" s="14">
        <f t="shared" si="4"/>
        <v>5.0022709691846887E-3</v>
      </c>
      <c r="D24" s="5">
        <f t="shared" si="5"/>
        <v>-4.1323126661475286E-3</v>
      </c>
      <c r="E24" s="5">
        <f t="shared" si="2"/>
        <v>-0.4523810642188334</v>
      </c>
    </row>
    <row r="25" spans="1:9" x14ac:dyDescent="0.25">
      <c r="A25" s="3" t="s">
        <v>24</v>
      </c>
      <c r="B25" s="13">
        <f t="shared" si="3"/>
        <v>0.22141373869322858</v>
      </c>
      <c r="C25" s="14">
        <f t="shared" si="4"/>
        <v>0.17807798321759322</v>
      </c>
      <c r="D25" s="5">
        <f t="shared" si="5"/>
        <v>-4.3335755475635368E-2</v>
      </c>
      <c r="E25" s="5">
        <f t="shared" si="2"/>
        <v>-0.19572297424450968</v>
      </c>
    </row>
    <row r="26" spans="1:9" x14ac:dyDescent="0.25">
      <c r="A26" s="3" t="s">
        <v>25</v>
      </c>
      <c r="B26" s="13">
        <f t="shared" si="3"/>
        <v>0.14416591475502996</v>
      </c>
      <c r="C26" s="14">
        <f t="shared" si="4"/>
        <v>0.10891845532922008</v>
      </c>
      <c r="D26" s="5">
        <f t="shared" si="5"/>
        <v>-3.5247459425809882E-2</v>
      </c>
      <c r="E26" s="5">
        <f t="shared" si="2"/>
        <v>-0.24449232320762626</v>
      </c>
    </row>
    <row r="27" spans="1:9" x14ac:dyDescent="0.25">
      <c r="A27" s="3" t="s">
        <v>26</v>
      </c>
      <c r="B27" s="13">
        <f t="shared" si="3"/>
        <v>0.1600171711739643</v>
      </c>
      <c r="C27" s="14">
        <f t="shared" si="4"/>
        <v>0.17728484059513053</v>
      </c>
      <c r="D27" s="5">
        <f t="shared" si="5"/>
        <v>1.7267669421166226E-2</v>
      </c>
      <c r="E27" s="5">
        <f t="shared" si="2"/>
        <v>0.10791135285346032</v>
      </c>
    </row>
  </sheetData>
  <pageMargins left="0.70866141732283472" right="0.70866141732283472" top="0.74803149606299213" bottom="0.74803149606299213" header="0.31496062992125984" footer="0.31496062992125984"/>
  <pageSetup paperSize="9" scale="98" orientation="landscape" r:id="rId1"/>
  <headerFooter>
    <oddFooter>&amp;L&amp;Z&amp;F&amp;A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showGridLines="0" workbookViewId="0">
      <selection activeCell="H1" sqref="H1:I1048576"/>
    </sheetView>
  </sheetViews>
  <sheetFormatPr defaultRowHeight="15" x14ac:dyDescent="0.25"/>
  <cols>
    <col min="1" max="1" width="50.7109375" customWidth="1"/>
    <col min="2" max="255" width="20.7109375" customWidth="1"/>
  </cols>
  <sheetData>
    <row r="1" spans="1:9" ht="19.5" x14ac:dyDescent="0.3">
      <c r="A1" s="1" t="s">
        <v>27</v>
      </c>
    </row>
    <row r="3" spans="1:9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9" x14ac:dyDescent="0.25">
      <c r="A4" s="3" t="s">
        <v>4</v>
      </c>
      <c r="B4" s="6">
        <v>5.649040831841079E-2</v>
      </c>
      <c r="C4" s="6">
        <v>5.649040831841079E-2</v>
      </c>
      <c r="D4" s="5">
        <f t="shared" ref="D4:D17" si="0">C4-B4</f>
        <v>0</v>
      </c>
      <c r="E4" s="5">
        <f t="shared" ref="E4:E27" si="1">IF(B4,C4/B4-1,"")</f>
        <v>0</v>
      </c>
    </row>
    <row r="5" spans="1:9" x14ac:dyDescent="0.25">
      <c r="A5" s="3" t="s">
        <v>5</v>
      </c>
      <c r="B5" s="6">
        <v>2.5568682496299511E-2</v>
      </c>
      <c r="C5" s="6">
        <v>1.0724542360512457E-2</v>
      </c>
      <c r="D5" s="5">
        <f t="shared" si="0"/>
        <v>-1.4844140135787054E-2</v>
      </c>
      <c r="E5" s="5">
        <f t="shared" si="1"/>
        <v>-0.58055944563961825</v>
      </c>
    </row>
    <row r="6" spans="1:9" x14ac:dyDescent="0.25">
      <c r="A6" s="3" t="s">
        <v>6</v>
      </c>
      <c r="B6" s="6">
        <v>2.6631596666738533E-2</v>
      </c>
      <c r="C6" s="6">
        <v>1.7162269615016879E-2</v>
      </c>
      <c r="D6" s="5">
        <f t="shared" si="0"/>
        <v>-9.4693270517216543E-3</v>
      </c>
      <c r="E6" s="5">
        <f t="shared" si="1"/>
        <v>-0.35556737998921206</v>
      </c>
    </row>
    <row r="7" spans="1:9" x14ac:dyDescent="0.25">
      <c r="A7" s="3" t="s">
        <v>7</v>
      </c>
      <c r="B7" s="6">
        <v>0.34000000000000008</v>
      </c>
      <c r="C7" s="6">
        <v>0.18022879825167815</v>
      </c>
      <c r="D7" s="5">
        <f t="shared" si="0"/>
        <v>-0.15977120174832193</v>
      </c>
      <c r="E7" s="5">
        <f t="shared" si="1"/>
        <v>-0.46991529925977027</v>
      </c>
    </row>
    <row r="8" spans="1:9" x14ac:dyDescent="0.25">
      <c r="A8" s="3" t="s">
        <v>8</v>
      </c>
      <c r="B8" s="6">
        <v>0.69256562916818787</v>
      </c>
      <c r="C8" s="6">
        <v>0.73230329308669473</v>
      </c>
      <c r="D8" s="5">
        <f t="shared" si="0"/>
        <v>3.973766391850686E-2</v>
      </c>
      <c r="E8" s="5">
        <f t="shared" si="1"/>
        <v>5.7377470444547107E-2</v>
      </c>
    </row>
    <row r="9" spans="1:9" x14ac:dyDescent="0.25">
      <c r="A9" s="3" t="s">
        <v>9</v>
      </c>
      <c r="B9" s="7">
        <v>500</v>
      </c>
      <c r="C9" s="7">
        <v>500</v>
      </c>
      <c r="D9" s="8">
        <f t="shared" si="0"/>
        <v>0</v>
      </c>
      <c r="E9" s="5">
        <f t="shared" si="1"/>
        <v>0</v>
      </c>
    </row>
    <row r="10" spans="1:9" x14ac:dyDescent="0.25">
      <c r="A10" s="3" t="s">
        <v>10</v>
      </c>
      <c r="B10" s="9">
        <v>69289826</v>
      </c>
      <c r="C10" s="9">
        <v>79362461.097064376</v>
      </c>
      <c r="D10" s="4">
        <f t="shared" si="0"/>
        <v>10072635.097064376</v>
      </c>
      <c r="E10" s="5">
        <f t="shared" si="1"/>
        <v>0.14536961165214035</v>
      </c>
      <c r="F10" s="10"/>
      <c r="G10" s="10"/>
      <c r="H10" s="10"/>
      <c r="I10" s="10"/>
    </row>
    <row r="11" spans="1:9" x14ac:dyDescent="0.25">
      <c r="A11" s="3" t="s">
        <v>11</v>
      </c>
      <c r="B11" s="9">
        <v>10805721</v>
      </c>
      <c r="C11" s="9">
        <v>5972361.5689008869</v>
      </c>
      <c r="D11" s="4">
        <f t="shared" si="0"/>
        <v>-4833359.4310991131</v>
      </c>
      <c r="E11" s="5">
        <f t="shared" si="1"/>
        <v>-0.44729633784724898</v>
      </c>
      <c r="F11" s="10"/>
      <c r="G11" s="10"/>
      <c r="H11" s="10"/>
      <c r="I11" s="10"/>
    </row>
    <row r="12" spans="1:9" x14ac:dyDescent="0.25">
      <c r="A12" s="3" t="s">
        <v>12</v>
      </c>
      <c r="B12" s="9">
        <v>12445869</v>
      </c>
      <c r="C12" s="9">
        <v>15439187.078965642</v>
      </c>
      <c r="D12" s="4">
        <f t="shared" si="0"/>
        <v>2993318.0789656416</v>
      </c>
      <c r="E12" s="5">
        <f t="shared" si="1"/>
        <v>0.240506956883898</v>
      </c>
      <c r="F12" s="10"/>
      <c r="G12" s="10"/>
      <c r="H12" s="10"/>
      <c r="I12" s="10"/>
    </row>
    <row r="13" spans="1:9" x14ac:dyDescent="0.25">
      <c r="A13" s="3" t="s">
        <v>13</v>
      </c>
      <c r="B13" s="9">
        <v>21265349</v>
      </c>
      <c r="C13" s="9">
        <v>12518909.477520041</v>
      </c>
      <c r="D13" s="4">
        <f t="shared" si="0"/>
        <v>-8746439.5224799588</v>
      </c>
      <c r="E13" s="5">
        <f t="shared" si="1"/>
        <v>-0.41130006953941645</v>
      </c>
      <c r="F13" s="10"/>
      <c r="G13" s="10"/>
      <c r="H13" s="10"/>
      <c r="I13" s="10"/>
    </row>
    <row r="14" spans="1:9" x14ac:dyDescent="0.25">
      <c r="A14" s="3" t="s">
        <v>14</v>
      </c>
      <c r="B14" s="9">
        <v>19659026</v>
      </c>
      <c r="C14" s="9">
        <v>36210847.620499998</v>
      </c>
      <c r="D14" s="4">
        <f t="shared" si="0"/>
        <v>16551821.620499998</v>
      </c>
      <c r="E14" s="5">
        <f t="shared" si="1"/>
        <v>0.84194515132641867</v>
      </c>
      <c r="F14" s="10"/>
      <c r="G14" s="10"/>
      <c r="H14" s="11"/>
      <c r="I14" s="10"/>
    </row>
    <row r="15" spans="1:9" x14ac:dyDescent="0.25">
      <c r="A15" s="3" t="s">
        <v>15</v>
      </c>
      <c r="B15" s="9">
        <v>108538973</v>
      </c>
      <c r="C15" s="9">
        <v>72622135.333702013</v>
      </c>
      <c r="D15" s="4">
        <f t="shared" si="0"/>
        <v>-35916837.666297987</v>
      </c>
      <c r="E15" s="5">
        <f t="shared" si="1"/>
        <v>-0.33091189895723438</v>
      </c>
      <c r="F15" s="10"/>
      <c r="G15" s="10"/>
      <c r="H15" s="10"/>
      <c r="I15" s="10"/>
    </row>
    <row r="16" spans="1:9" x14ac:dyDescent="0.25">
      <c r="A16" s="3" t="s">
        <v>16</v>
      </c>
      <c r="B16" s="9">
        <v>68061984</v>
      </c>
      <c r="C16" s="9">
        <v>41379890.412633717</v>
      </c>
      <c r="D16" s="4">
        <f t="shared" si="0"/>
        <v>-26682093.587366283</v>
      </c>
      <c r="E16" s="5">
        <f t="shared" si="1"/>
        <v>-0.39202638564527126</v>
      </c>
      <c r="F16" s="10"/>
      <c r="G16" s="10"/>
      <c r="H16" s="10"/>
      <c r="I16" s="10"/>
    </row>
    <row r="17" spans="1:9" x14ac:dyDescent="0.25">
      <c r="A17" s="3" t="s">
        <v>17</v>
      </c>
      <c r="B17" s="9">
        <v>94672478</v>
      </c>
      <c r="C17" s="9">
        <v>58295315.162940606</v>
      </c>
      <c r="D17" s="4">
        <f t="shared" si="0"/>
        <v>-36377162.837059394</v>
      </c>
      <c r="E17" s="5">
        <f t="shared" si="1"/>
        <v>-0.38424221701537586</v>
      </c>
      <c r="F17" s="10"/>
      <c r="G17" s="10"/>
      <c r="H17" s="10"/>
      <c r="I17" s="10"/>
    </row>
    <row r="18" spans="1:9" x14ac:dyDescent="0.25">
      <c r="A18" s="3" t="s">
        <v>18</v>
      </c>
      <c r="B18" s="9">
        <f>SUM(B10:B17)</f>
        <v>404739226</v>
      </c>
      <c r="C18" s="9">
        <f>SUM(C10:C17)</f>
        <v>321801107.75222731</v>
      </c>
      <c r="D18" s="4">
        <f>C18-B18</f>
        <v>-82938118.247772694</v>
      </c>
      <c r="E18" s="5">
        <f t="shared" si="1"/>
        <v>-0.20491742069935348</v>
      </c>
    </row>
    <row r="19" spans="1:9" x14ac:dyDescent="0.25">
      <c r="E19" t="str">
        <f t="shared" si="1"/>
        <v/>
      </c>
    </row>
    <row r="20" spans="1:9" x14ac:dyDescent="0.25">
      <c r="A20" s="3" t="s">
        <v>19</v>
      </c>
      <c r="B20" s="13">
        <f>B10/$B$18</f>
        <v>0.17119622104530091</v>
      </c>
      <c r="C20" s="14">
        <f>C10/$C$18</f>
        <v>0.24661960193800816</v>
      </c>
      <c r="D20" s="5">
        <f>C20-B20</f>
        <v>7.5423380892707254E-2</v>
      </c>
      <c r="E20" s="5">
        <f t="shared" si="1"/>
        <v>0.44056685616179103</v>
      </c>
    </row>
    <row r="21" spans="1:9" x14ac:dyDescent="0.25">
      <c r="A21" s="3" t="s">
        <v>20</v>
      </c>
      <c r="B21" s="13">
        <f t="shared" ref="B21:B27" si="2">B11/$B$18</f>
        <v>2.6697983061320575E-2</v>
      </c>
      <c r="C21" s="14">
        <f t="shared" ref="C21:C27" si="3">C11/$C$18</f>
        <v>1.8559170322991377E-2</v>
      </c>
      <c r="D21" s="5">
        <f t="shared" ref="D21:D27" si="4">C21-B21</f>
        <v>-8.1388127383291986E-3</v>
      </c>
      <c r="E21" s="5">
        <f t="shared" si="1"/>
        <v>-0.30484747554284441</v>
      </c>
    </row>
    <row r="22" spans="1:9" x14ac:dyDescent="0.25">
      <c r="A22" s="3" t="s">
        <v>21</v>
      </c>
      <c r="B22" s="13">
        <f t="shared" si="2"/>
        <v>3.0750340467370463E-2</v>
      </c>
      <c r="C22" s="14">
        <f t="shared" si="3"/>
        <v>4.7977420546523215E-2</v>
      </c>
      <c r="D22" s="5">
        <f t="shared" si="4"/>
        <v>1.7227080079152753E-2</v>
      </c>
      <c r="E22" s="5">
        <f t="shared" si="1"/>
        <v>0.56022404361449607</v>
      </c>
    </row>
    <row r="23" spans="1:9" x14ac:dyDescent="0.25">
      <c r="A23" s="3" t="s">
        <v>22</v>
      </c>
      <c r="B23" s="13">
        <f t="shared" si="2"/>
        <v>5.2540864917303566E-2</v>
      </c>
      <c r="C23" s="14">
        <f t="shared" si="3"/>
        <v>3.8902630152407837E-2</v>
      </c>
      <c r="D23" s="5">
        <f t="shared" si="4"/>
        <v>-1.3638234764895729E-2</v>
      </c>
      <c r="E23" s="5">
        <f t="shared" si="1"/>
        <v>-0.25957385334941785</v>
      </c>
    </row>
    <row r="24" spans="1:9" x14ac:dyDescent="0.25">
      <c r="A24" s="3" t="s">
        <v>23</v>
      </c>
      <c r="B24" s="13">
        <f t="shared" si="2"/>
        <v>4.8572079840860295E-2</v>
      </c>
      <c r="C24" s="14">
        <f t="shared" si="3"/>
        <v>0.11252555304558105</v>
      </c>
      <c r="D24" s="5">
        <f t="shared" si="4"/>
        <v>6.3953473204720751E-2</v>
      </c>
      <c r="E24" s="5">
        <f t="shared" si="1"/>
        <v>1.3166714996404409</v>
      </c>
    </row>
    <row r="25" spans="1:9" x14ac:dyDescent="0.25">
      <c r="A25" s="3" t="s">
        <v>24</v>
      </c>
      <c r="B25" s="13">
        <f t="shared" si="2"/>
        <v>0.26817013530583766</v>
      </c>
      <c r="C25" s="14">
        <f t="shared" si="3"/>
        <v>0.22567397558375674</v>
      </c>
      <c r="D25" s="5">
        <f t="shared" si="4"/>
        <v>-4.2496159722080928E-2</v>
      </c>
      <c r="E25" s="5">
        <f t="shared" si="1"/>
        <v>-0.15846715993790916</v>
      </c>
    </row>
    <row r="26" spans="1:9" x14ac:dyDescent="0.25">
      <c r="A26" s="3" t="s">
        <v>25</v>
      </c>
      <c r="B26" s="13">
        <f t="shared" si="2"/>
        <v>0.16816255906957731</v>
      </c>
      <c r="C26" s="14">
        <f t="shared" si="3"/>
        <v>0.12858840263686852</v>
      </c>
      <c r="D26" s="5">
        <f t="shared" si="4"/>
        <v>-3.9574156432708785E-2</v>
      </c>
      <c r="E26" s="5">
        <f t="shared" si="1"/>
        <v>-0.23533274381448355</v>
      </c>
    </row>
    <row r="27" spans="1:9" x14ac:dyDescent="0.25">
      <c r="A27" s="3" t="s">
        <v>26</v>
      </c>
      <c r="B27" s="13">
        <f t="shared" si="2"/>
        <v>0.23390981629242924</v>
      </c>
      <c r="C27" s="14">
        <f t="shared" si="3"/>
        <v>0.18115324577386302</v>
      </c>
      <c r="D27" s="5">
        <f t="shared" si="4"/>
        <v>-5.275657051856622E-2</v>
      </c>
      <c r="E27" s="5">
        <f t="shared" si="1"/>
        <v>-0.22554235369331843</v>
      </c>
    </row>
    <row r="31" spans="1:9" x14ac:dyDescent="0.25">
      <c r="B31" s="15"/>
    </row>
  </sheetData>
  <pageMargins left="0.70866141732283472" right="0.70866141732283472" top="0.74803149606299213" bottom="0.74803149606299213" header="0.31496062992125984" footer="0.31496062992125984"/>
  <pageSetup paperSize="9" scale="98" orientation="landscape" r:id="rId1"/>
  <headerFooter>
    <oddFooter>&amp;L&amp;Z&amp;F&amp;A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WPD South West</vt:lpstr>
      <vt:lpstr>WPD South Wales</vt:lpstr>
      <vt:lpstr>WPD Mid East</vt:lpstr>
      <vt:lpstr>WPD Mid West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Wornell, Dave I.</dc:creator>
  <cp:lastModifiedBy>Wornell, Dave I.</cp:lastModifiedBy>
  <cp:lastPrinted>2014-02-11T11:28:27Z</cp:lastPrinted>
  <dcterms:created xsi:type="dcterms:W3CDTF">2013-05-22T11:16:32Z</dcterms:created>
  <dcterms:modified xsi:type="dcterms:W3CDTF">2014-02-11T12:16:01Z</dcterms:modified>
</cp:coreProperties>
</file>