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18795" windowHeight="11250" tabRatio="877" firstSheet="1" activeTab="1"/>
  </bookViews>
  <sheets>
    <sheet name="Sheet18" sheetId="18" state="hidden" r:id="rId1"/>
    <sheet name="ENW" sheetId="21" r:id="rId2"/>
    <sheet name="NP North East" sheetId="22" r:id="rId3"/>
    <sheet name="NP York" sheetId="20" r:id="rId4"/>
    <sheet name="SPEN SPD" sheetId="19" r:id="rId5"/>
    <sheet name="SPEN SPM " sheetId="7" r:id="rId6"/>
    <sheet name="SSEPD SEPD" sheetId="8" r:id="rId7"/>
    <sheet name="SSEPD SHEPD" sheetId="9" r:id="rId8"/>
    <sheet name="UKPN EPN" sheetId="10" r:id="rId9"/>
    <sheet name="UKPNLPN" sheetId="11" r:id="rId10"/>
    <sheet name="UKPN SPN" sheetId="12" r:id="rId11"/>
    <sheet name="East Mid" sheetId="13" r:id="rId12"/>
    <sheet name="SWales" sheetId="14" r:id="rId13"/>
    <sheet name="SWest" sheetId="15" r:id="rId14"/>
    <sheet name="West Mid" sheetId="16" r:id="rId15"/>
  </sheets>
  <calcPr calcId="125725"/>
</workbook>
</file>

<file path=xl/calcChain.xml><?xml version="1.0" encoding="utf-8"?>
<calcChain xmlns="http://schemas.openxmlformats.org/spreadsheetml/2006/main">
  <c r="B96" i="21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N46" i="18"/>
  <c r="D3" i="16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15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1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1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12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F46" s="1"/>
  <c r="D47"/>
  <c r="D48"/>
  <c r="D49"/>
  <c r="F49" s="1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1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10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8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7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D3" i="19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B3" i="16"/>
  <c r="B4"/>
  <c r="B5"/>
  <c r="B6"/>
  <c r="B7"/>
  <c r="B8"/>
  <c r="B9"/>
  <c r="B10"/>
  <c r="B11"/>
  <c r="B12"/>
  <c r="B13"/>
  <c r="B14"/>
  <c r="G14" s="1"/>
  <c r="B15"/>
  <c r="B16"/>
  <c r="B17"/>
  <c r="B18"/>
  <c r="B19"/>
  <c r="B20"/>
  <c r="B21"/>
  <c r="B22"/>
  <c r="G22" s="1"/>
  <c r="B23"/>
  <c r="B24"/>
  <c r="B25"/>
  <c r="B26"/>
  <c r="G26" s="1"/>
  <c r="B27"/>
  <c r="B28"/>
  <c r="B29"/>
  <c r="B30"/>
  <c r="B31"/>
  <c r="B32"/>
  <c r="B33"/>
  <c r="B34"/>
  <c r="G34" s="1"/>
  <c r="B35"/>
  <c r="B36"/>
  <c r="B37"/>
  <c r="B38"/>
  <c r="G38" s="1"/>
  <c r="B39"/>
  <c r="B40"/>
  <c r="B41"/>
  <c r="B42"/>
  <c r="B43"/>
  <c r="B44"/>
  <c r="B45"/>
  <c r="B47"/>
  <c r="G47" s="1"/>
  <c r="B48"/>
  <c r="B49"/>
  <c r="G49" s="1"/>
  <c r="B50"/>
  <c r="B51"/>
  <c r="G51" s="1"/>
  <c r="B52"/>
  <c r="B53"/>
  <c r="B54"/>
  <c r="B55"/>
  <c r="B56"/>
  <c r="B57"/>
  <c r="B58"/>
  <c r="B59"/>
  <c r="G59" s="1"/>
  <c r="B60"/>
  <c r="B61"/>
  <c r="B62"/>
  <c r="B63"/>
  <c r="F63" s="1"/>
  <c r="B64"/>
  <c r="B65"/>
  <c r="B66"/>
  <c r="B67"/>
  <c r="B68"/>
  <c r="B69"/>
  <c r="B70"/>
  <c r="B71"/>
  <c r="F71" s="1"/>
  <c r="B72"/>
  <c r="B73"/>
  <c r="G73" s="1"/>
  <c r="B74"/>
  <c r="B75"/>
  <c r="G75" s="1"/>
  <c r="B76"/>
  <c r="B77"/>
  <c r="B78"/>
  <c r="B79"/>
  <c r="B80"/>
  <c r="B81"/>
  <c r="B82"/>
  <c r="B83"/>
  <c r="B84"/>
  <c r="B85"/>
  <c r="F85" s="1"/>
  <c r="B86"/>
  <c r="B87"/>
  <c r="F87" s="1"/>
  <c r="B88"/>
  <c r="B89"/>
  <c r="B90"/>
  <c r="B91"/>
  <c r="B92"/>
  <c r="B93"/>
  <c r="B94"/>
  <c r="B95"/>
  <c r="G95" s="1"/>
  <c r="B96"/>
  <c r="B2"/>
  <c r="F2" s="1"/>
  <c r="B3" i="15"/>
  <c r="B4"/>
  <c r="B5"/>
  <c r="B6"/>
  <c r="B7"/>
  <c r="F7" s="1"/>
  <c r="B8"/>
  <c r="G8" s="1"/>
  <c r="B9"/>
  <c r="B10"/>
  <c r="B11"/>
  <c r="F11" s="1"/>
  <c r="B12"/>
  <c r="B13"/>
  <c r="B14"/>
  <c r="B15"/>
  <c r="B16"/>
  <c r="B17"/>
  <c r="B18"/>
  <c r="B19"/>
  <c r="F19" s="1"/>
  <c r="B20"/>
  <c r="B21"/>
  <c r="B22"/>
  <c r="B23"/>
  <c r="B24"/>
  <c r="F24" s="1"/>
  <c r="B25"/>
  <c r="B26"/>
  <c r="B27"/>
  <c r="B28"/>
  <c r="B29"/>
  <c r="B30"/>
  <c r="B31"/>
  <c r="F31" s="1"/>
  <c r="B32"/>
  <c r="G32" s="1"/>
  <c r="B33"/>
  <c r="B34"/>
  <c r="B35"/>
  <c r="F35" s="1"/>
  <c r="B36"/>
  <c r="G36" s="1"/>
  <c r="B37"/>
  <c r="B38"/>
  <c r="B39"/>
  <c r="B40"/>
  <c r="B41"/>
  <c r="B42"/>
  <c r="B43"/>
  <c r="F43" s="1"/>
  <c r="B44"/>
  <c r="B45"/>
  <c r="B47"/>
  <c r="G47" s="1"/>
  <c r="B48"/>
  <c r="G48" s="1"/>
  <c r="B49"/>
  <c r="F49" s="1"/>
  <c r="B50"/>
  <c r="B51"/>
  <c r="B52"/>
  <c r="B53"/>
  <c r="B54"/>
  <c r="B55"/>
  <c r="B56"/>
  <c r="B57"/>
  <c r="B58"/>
  <c r="B59"/>
  <c r="B60"/>
  <c r="B61"/>
  <c r="G61" s="1"/>
  <c r="B62"/>
  <c r="B63"/>
  <c r="B64"/>
  <c r="B65"/>
  <c r="B66"/>
  <c r="B67"/>
  <c r="B68"/>
  <c r="B69"/>
  <c r="G69" s="1"/>
  <c r="B70"/>
  <c r="B71"/>
  <c r="B72"/>
  <c r="B73"/>
  <c r="G73" s="1"/>
  <c r="B74"/>
  <c r="B75"/>
  <c r="B76"/>
  <c r="B77"/>
  <c r="B78"/>
  <c r="B79"/>
  <c r="B80"/>
  <c r="G80" s="1"/>
  <c r="B81"/>
  <c r="G81" s="1"/>
  <c r="B82"/>
  <c r="B83"/>
  <c r="B84"/>
  <c r="G84" s="1"/>
  <c r="B85"/>
  <c r="G85" s="1"/>
  <c r="B86"/>
  <c r="B87"/>
  <c r="B88"/>
  <c r="B89"/>
  <c r="B90"/>
  <c r="B91"/>
  <c r="B92"/>
  <c r="G92" s="1"/>
  <c r="B93"/>
  <c r="G93" s="1"/>
  <c r="B94"/>
  <c r="B95"/>
  <c r="B96"/>
  <c r="G96" s="1"/>
  <c r="B2"/>
  <c r="G2" s="1"/>
  <c r="B3" i="14"/>
  <c r="F3" s="1"/>
  <c r="B4"/>
  <c r="B5"/>
  <c r="B6"/>
  <c r="B7"/>
  <c r="B8"/>
  <c r="B9"/>
  <c r="B10"/>
  <c r="B11"/>
  <c r="B12"/>
  <c r="B13"/>
  <c r="G13" s="1"/>
  <c r="B14"/>
  <c r="G14" s="1"/>
  <c r="B15"/>
  <c r="B16"/>
  <c r="B17"/>
  <c r="B18"/>
  <c r="F18" s="1"/>
  <c r="B19"/>
  <c r="B20"/>
  <c r="F20" s="1"/>
  <c r="B21"/>
  <c r="B22"/>
  <c r="B23"/>
  <c r="B24"/>
  <c r="B25"/>
  <c r="G25" s="1"/>
  <c r="B26"/>
  <c r="G26" s="1"/>
  <c r="B27"/>
  <c r="B28"/>
  <c r="G28" s="1"/>
  <c r="B29"/>
  <c r="B30"/>
  <c r="B31"/>
  <c r="B32"/>
  <c r="B33"/>
  <c r="B34"/>
  <c r="B35"/>
  <c r="B36"/>
  <c r="B37"/>
  <c r="B38"/>
  <c r="G38" s="1"/>
  <c r="B39"/>
  <c r="B40"/>
  <c r="G40" s="1"/>
  <c r="B41"/>
  <c r="G41" s="1"/>
  <c r="B42"/>
  <c r="B43"/>
  <c r="F43" s="1"/>
  <c r="B44"/>
  <c r="B45"/>
  <c r="B47"/>
  <c r="G47" s="1"/>
  <c r="B48"/>
  <c r="G48" s="1"/>
  <c r="B49"/>
  <c r="B50"/>
  <c r="G50" s="1"/>
  <c r="B51"/>
  <c r="B52"/>
  <c r="B53"/>
  <c r="B54"/>
  <c r="B55"/>
  <c r="B56"/>
  <c r="B57"/>
  <c r="B58"/>
  <c r="B59"/>
  <c r="B60"/>
  <c r="B61"/>
  <c r="G61" s="1"/>
  <c r="B62"/>
  <c r="G62" s="1"/>
  <c r="B63"/>
  <c r="F63" s="1"/>
  <c r="B64"/>
  <c r="G64" s="1"/>
  <c r="B65"/>
  <c r="G65" s="1"/>
  <c r="B66"/>
  <c r="F66" s="1"/>
  <c r="B67"/>
  <c r="F67" s="1"/>
  <c r="B68"/>
  <c r="B69"/>
  <c r="B70"/>
  <c r="B71"/>
  <c r="B72"/>
  <c r="B73"/>
  <c r="B74"/>
  <c r="B75"/>
  <c r="F75" s="1"/>
  <c r="B76"/>
  <c r="B77"/>
  <c r="G77" s="1"/>
  <c r="B78"/>
  <c r="F78" s="1"/>
  <c r="B79"/>
  <c r="F79" s="1"/>
  <c r="B80"/>
  <c r="G80" s="1"/>
  <c r="B81"/>
  <c r="F81" s="1"/>
  <c r="B82"/>
  <c r="B83"/>
  <c r="B84"/>
  <c r="B85"/>
  <c r="B86"/>
  <c r="B87"/>
  <c r="G87" s="1"/>
  <c r="B88"/>
  <c r="B89"/>
  <c r="G89" s="1"/>
  <c r="B90"/>
  <c r="F90" s="1"/>
  <c r="B91"/>
  <c r="G91" s="1"/>
  <c r="B92"/>
  <c r="G92" s="1"/>
  <c r="B93"/>
  <c r="G93" s="1"/>
  <c r="B94"/>
  <c r="B95"/>
  <c r="B96"/>
  <c r="B2"/>
  <c r="B3" i="13"/>
  <c r="B4"/>
  <c r="F4" s="1"/>
  <c r="B5"/>
  <c r="B6"/>
  <c r="G6" s="1"/>
  <c r="B7"/>
  <c r="B8"/>
  <c r="B9"/>
  <c r="B10"/>
  <c r="F10" s="1"/>
  <c r="B11"/>
  <c r="F11" s="1"/>
  <c r="B12"/>
  <c r="B13"/>
  <c r="B14"/>
  <c r="G14" s="1"/>
  <c r="B15"/>
  <c r="B16"/>
  <c r="F16" s="1"/>
  <c r="B17"/>
  <c r="B18"/>
  <c r="F18" s="1"/>
  <c r="B19"/>
  <c r="B20"/>
  <c r="B21"/>
  <c r="B22"/>
  <c r="B23"/>
  <c r="B24"/>
  <c r="B25"/>
  <c r="B26"/>
  <c r="B27"/>
  <c r="B28"/>
  <c r="F28" s="1"/>
  <c r="B29"/>
  <c r="B30"/>
  <c r="G30" s="1"/>
  <c r="B31"/>
  <c r="B32"/>
  <c r="B33"/>
  <c r="B34"/>
  <c r="F34" s="1"/>
  <c r="B35"/>
  <c r="B36"/>
  <c r="B37"/>
  <c r="B38"/>
  <c r="G38" s="1"/>
  <c r="B39"/>
  <c r="B40"/>
  <c r="F40" s="1"/>
  <c r="B41"/>
  <c r="G41" s="1"/>
  <c r="B42"/>
  <c r="F42" s="1"/>
  <c r="B43"/>
  <c r="B44"/>
  <c r="B45"/>
  <c r="B47"/>
  <c r="B48"/>
  <c r="G48" s="1"/>
  <c r="B49"/>
  <c r="G49" s="1"/>
  <c r="B50"/>
  <c r="B51"/>
  <c r="B52"/>
  <c r="B53"/>
  <c r="B54"/>
  <c r="B55"/>
  <c r="B56"/>
  <c r="B57"/>
  <c r="B58"/>
  <c r="B59"/>
  <c r="B60"/>
  <c r="B61"/>
  <c r="B62"/>
  <c r="B63"/>
  <c r="B64"/>
  <c r="F64" s="1"/>
  <c r="B65"/>
  <c r="G65" s="1"/>
  <c r="B66"/>
  <c r="F66" s="1"/>
  <c r="B67"/>
  <c r="B68"/>
  <c r="B69"/>
  <c r="B70"/>
  <c r="B71"/>
  <c r="B72"/>
  <c r="F72" s="1"/>
  <c r="B73"/>
  <c r="B74"/>
  <c r="B75"/>
  <c r="B76"/>
  <c r="G76" s="1"/>
  <c r="B77"/>
  <c r="G77" s="1"/>
  <c r="B78"/>
  <c r="F78" s="1"/>
  <c r="B79"/>
  <c r="F79" s="1"/>
  <c r="B80"/>
  <c r="B81"/>
  <c r="B82"/>
  <c r="B83"/>
  <c r="F83" s="1"/>
  <c r="B84"/>
  <c r="B85"/>
  <c r="B86"/>
  <c r="B87"/>
  <c r="B88"/>
  <c r="G88" s="1"/>
  <c r="B89"/>
  <c r="G89" s="1"/>
  <c r="B90"/>
  <c r="G90" s="1"/>
  <c r="B91"/>
  <c r="G91" s="1"/>
  <c r="B92"/>
  <c r="B93"/>
  <c r="B94"/>
  <c r="B95"/>
  <c r="G95" s="1"/>
  <c r="B96"/>
  <c r="B2"/>
  <c r="B3" i="12"/>
  <c r="B4"/>
  <c r="B5"/>
  <c r="B6"/>
  <c r="F6" s="1"/>
  <c r="B7"/>
  <c r="B8"/>
  <c r="B9"/>
  <c r="B10"/>
  <c r="B11"/>
  <c r="B12"/>
  <c r="G12" s="1"/>
  <c r="B13"/>
  <c r="G13" s="1"/>
  <c r="B14"/>
  <c r="F14" s="1"/>
  <c r="B15"/>
  <c r="B16"/>
  <c r="B17"/>
  <c r="B18"/>
  <c r="F18" s="1"/>
  <c r="B19"/>
  <c r="B20"/>
  <c r="B21"/>
  <c r="B22"/>
  <c r="B23"/>
  <c r="B24"/>
  <c r="G24" s="1"/>
  <c r="B25"/>
  <c r="G25" s="1"/>
  <c r="B26"/>
  <c r="F26" s="1"/>
  <c r="B27"/>
  <c r="B28"/>
  <c r="B29"/>
  <c r="B30"/>
  <c r="F30" s="1"/>
  <c r="B31"/>
  <c r="G31" s="1"/>
  <c r="B32"/>
  <c r="B33"/>
  <c r="B34"/>
  <c r="B35"/>
  <c r="B36"/>
  <c r="G36" s="1"/>
  <c r="B37"/>
  <c r="F37" s="1"/>
  <c r="B38"/>
  <c r="B39"/>
  <c r="B40"/>
  <c r="B41"/>
  <c r="G41" s="1"/>
  <c r="B42"/>
  <c r="F42" s="1"/>
  <c r="B43"/>
  <c r="B44"/>
  <c r="B45"/>
  <c r="B47"/>
  <c r="B48"/>
  <c r="B49"/>
  <c r="G49" s="1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G73" s="1"/>
  <c r="B74"/>
  <c r="B75"/>
  <c r="G75" s="1"/>
  <c r="B76"/>
  <c r="B77"/>
  <c r="B78"/>
  <c r="B79"/>
  <c r="G79" s="1"/>
  <c r="B80"/>
  <c r="B81"/>
  <c r="B82"/>
  <c r="B83"/>
  <c r="B84"/>
  <c r="B85"/>
  <c r="G85" s="1"/>
  <c r="B86"/>
  <c r="G86" s="1"/>
  <c r="B87"/>
  <c r="G87" s="1"/>
  <c r="B88"/>
  <c r="B89"/>
  <c r="B90"/>
  <c r="F90" s="1"/>
  <c r="B91"/>
  <c r="G91" s="1"/>
  <c r="B92"/>
  <c r="B93"/>
  <c r="B94"/>
  <c r="B95"/>
  <c r="B96"/>
  <c r="B2"/>
  <c r="F2" s="1"/>
  <c r="B3" i="11"/>
  <c r="B4"/>
  <c r="B5"/>
  <c r="B6"/>
  <c r="B7"/>
  <c r="F7" s="1"/>
  <c r="B8"/>
  <c r="F8" s="1"/>
  <c r="B9"/>
  <c r="B10"/>
  <c r="B11"/>
  <c r="B12"/>
  <c r="B13"/>
  <c r="F13" s="1"/>
  <c r="B14"/>
  <c r="B15"/>
  <c r="B16"/>
  <c r="B17"/>
  <c r="B18"/>
  <c r="B19"/>
  <c r="B20"/>
  <c r="F20" s="1"/>
  <c r="B21"/>
  <c r="B22"/>
  <c r="B23"/>
  <c r="B24"/>
  <c r="G24" s="1"/>
  <c r="B25"/>
  <c r="B26"/>
  <c r="B27"/>
  <c r="B28"/>
  <c r="B29"/>
  <c r="B30"/>
  <c r="B31"/>
  <c r="F31" s="1"/>
  <c r="B32"/>
  <c r="F32" s="1"/>
  <c r="B33"/>
  <c r="B34"/>
  <c r="B35"/>
  <c r="B36"/>
  <c r="G36" s="1"/>
  <c r="B37"/>
  <c r="F37" s="1"/>
  <c r="B38"/>
  <c r="F38" s="1"/>
  <c r="B39"/>
  <c r="F39" s="1"/>
  <c r="B40"/>
  <c r="B41"/>
  <c r="B42"/>
  <c r="B43"/>
  <c r="F43" s="1"/>
  <c r="B44"/>
  <c r="F44" s="1"/>
  <c r="B45"/>
  <c r="B47"/>
  <c r="G47" s="1"/>
  <c r="B48"/>
  <c r="G48" s="1"/>
  <c r="B49"/>
  <c r="B50"/>
  <c r="B51"/>
  <c r="B52"/>
  <c r="B53"/>
  <c r="B54"/>
  <c r="B55"/>
  <c r="B56"/>
  <c r="B57"/>
  <c r="B58"/>
  <c r="B59"/>
  <c r="B60"/>
  <c r="B61"/>
  <c r="B62"/>
  <c r="B63"/>
  <c r="F63" s="1"/>
  <c r="B64"/>
  <c r="B65"/>
  <c r="B66"/>
  <c r="B67"/>
  <c r="B68"/>
  <c r="F68" s="1"/>
  <c r="B69"/>
  <c r="F69" s="1"/>
  <c r="B70"/>
  <c r="B71"/>
  <c r="B72"/>
  <c r="B73"/>
  <c r="B74"/>
  <c r="B75"/>
  <c r="F75" s="1"/>
  <c r="B76"/>
  <c r="B77"/>
  <c r="B78"/>
  <c r="B79"/>
  <c r="B80"/>
  <c r="B81"/>
  <c r="F81" s="1"/>
  <c r="B82"/>
  <c r="B83"/>
  <c r="B84"/>
  <c r="B85"/>
  <c r="B86"/>
  <c r="B87"/>
  <c r="F87" s="1"/>
  <c r="B88"/>
  <c r="B89"/>
  <c r="G89" s="1"/>
  <c r="B90"/>
  <c r="G90" s="1"/>
  <c r="B91"/>
  <c r="B92"/>
  <c r="F92" s="1"/>
  <c r="B93"/>
  <c r="G93" s="1"/>
  <c r="B94"/>
  <c r="B95"/>
  <c r="B96"/>
  <c r="B2"/>
  <c r="B3" i="10"/>
  <c r="B4"/>
  <c r="B5"/>
  <c r="B6"/>
  <c r="B7"/>
  <c r="B8"/>
  <c r="B9"/>
  <c r="B10"/>
  <c r="F10" s="1"/>
  <c r="B11"/>
  <c r="B12"/>
  <c r="B13"/>
  <c r="F13" s="1"/>
  <c r="B14"/>
  <c r="B15"/>
  <c r="B16"/>
  <c r="B17"/>
  <c r="B18"/>
  <c r="B19"/>
  <c r="B20"/>
  <c r="B21"/>
  <c r="B22"/>
  <c r="F22" s="1"/>
  <c r="B23"/>
  <c r="B24"/>
  <c r="B25"/>
  <c r="B26"/>
  <c r="F26" s="1"/>
  <c r="B27"/>
  <c r="B28"/>
  <c r="B29"/>
  <c r="B30"/>
  <c r="B31"/>
  <c r="B32"/>
  <c r="B33"/>
  <c r="F33" s="1"/>
  <c r="B34"/>
  <c r="F34" s="1"/>
  <c r="B35"/>
  <c r="B36"/>
  <c r="B37"/>
  <c r="B38"/>
  <c r="B39"/>
  <c r="B40"/>
  <c r="B41"/>
  <c r="B42"/>
  <c r="B43"/>
  <c r="B44"/>
  <c r="B45"/>
  <c r="F45" s="1"/>
  <c r="B47"/>
  <c r="G47" s="1"/>
  <c r="B48"/>
  <c r="G48" s="1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F71" s="1"/>
  <c r="B72"/>
  <c r="F72" s="1"/>
  <c r="B73"/>
  <c r="F73" s="1"/>
  <c r="B74"/>
  <c r="F74" s="1"/>
  <c r="B75"/>
  <c r="F75" s="1"/>
  <c r="B76"/>
  <c r="B77"/>
  <c r="B78"/>
  <c r="B79"/>
  <c r="B80"/>
  <c r="B81"/>
  <c r="B82"/>
  <c r="B83"/>
  <c r="G83" s="1"/>
  <c r="B84"/>
  <c r="F84" s="1"/>
  <c r="B85"/>
  <c r="G85" s="1"/>
  <c r="B86"/>
  <c r="G86" s="1"/>
  <c r="B87"/>
  <c r="G87" s="1"/>
  <c r="B88"/>
  <c r="B89"/>
  <c r="B90"/>
  <c r="B91"/>
  <c r="B92"/>
  <c r="B93"/>
  <c r="B94"/>
  <c r="G94" s="1"/>
  <c r="B95"/>
  <c r="F95" s="1"/>
  <c r="B96"/>
  <c r="F96" s="1"/>
  <c r="B2"/>
  <c r="F2" s="1"/>
  <c r="B3" i="9"/>
  <c r="B4"/>
  <c r="B5"/>
  <c r="B6"/>
  <c r="B7"/>
  <c r="B8"/>
  <c r="G8" s="1"/>
  <c r="B9"/>
  <c r="B10"/>
  <c r="G10" s="1"/>
  <c r="B11"/>
  <c r="B12"/>
  <c r="F12" s="1"/>
  <c r="B13"/>
  <c r="F13" s="1"/>
  <c r="B14"/>
  <c r="B15"/>
  <c r="B16"/>
  <c r="B17"/>
  <c r="B18"/>
  <c r="B19"/>
  <c r="B20"/>
  <c r="G20" s="1"/>
  <c r="B21"/>
  <c r="B22"/>
  <c r="G22" s="1"/>
  <c r="B23"/>
  <c r="B24"/>
  <c r="G24" s="1"/>
  <c r="B25"/>
  <c r="B26"/>
  <c r="B27"/>
  <c r="B28"/>
  <c r="B29"/>
  <c r="B30"/>
  <c r="B31"/>
  <c r="B32"/>
  <c r="F32" s="1"/>
  <c r="B33"/>
  <c r="B34"/>
  <c r="F34" s="1"/>
  <c r="B35"/>
  <c r="B36"/>
  <c r="F36" s="1"/>
  <c r="B37"/>
  <c r="B38"/>
  <c r="B39"/>
  <c r="B40"/>
  <c r="B41"/>
  <c r="B42"/>
  <c r="B43"/>
  <c r="B44"/>
  <c r="F44" s="1"/>
  <c r="B45"/>
  <c r="B47"/>
  <c r="F47" s="1"/>
  <c r="B48"/>
  <c r="F48" s="1"/>
  <c r="B49"/>
  <c r="F49" s="1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F69" s="1"/>
  <c r="B70"/>
  <c r="B71"/>
  <c r="F71" s="1"/>
  <c r="B72"/>
  <c r="B73"/>
  <c r="F73" s="1"/>
  <c r="B74"/>
  <c r="F74" s="1"/>
  <c r="B75"/>
  <c r="B76"/>
  <c r="B77"/>
  <c r="B78"/>
  <c r="B79"/>
  <c r="B80"/>
  <c r="B81"/>
  <c r="F81" s="1"/>
  <c r="B82"/>
  <c r="B83"/>
  <c r="F83" s="1"/>
  <c r="B84"/>
  <c r="B85"/>
  <c r="G85" s="1"/>
  <c r="B86"/>
  <c r="B87"/>
  <c r="B88"/>
  <c r="B89"/>
  <c r="B90"/>
  <c r="B91"/>
  <c r="B92"/>
  <c r="B93"/>
  <c r="G93" s="1"/>
  <c r="B94"/>
  <c r="B95"/>
  <c r="G95" s="1"/>
  <c r="B96"/>
  <c r="G96" s="1"/>
  <c r="B2"/>
  <c r="F2" s="1"/>
  <c r="B3" i="8"/>
  <c r="B4"/>
  <c r="B5"/>
  <c r="B6"/>
  <c r="B7"/>
  <c r="B8"/>
  <c r="B9"/>
  <c r="B10"/>
  <c r="B11"/>
  <c r="B12"/>
  <c r="B13"/>
  <c r="B14"/>
  <c r="F14" s="1"/>
  <c r="B15"/>
  <c r="B16"/>
  <c r="B17"/>
  <c r="B18"/>
  <c r="B19"/>
  <c r="B20"/>
  <c r="B21"/>
  <c r="B22"/>
  <c r="B23"/>
  <c r="B24"/>
  <c r="B25"/>
  <c r="B26"/>
  <c r="F26" s="1"/>
  <c r="B27"/>
  <c r="B28"/>
  <c r="B29"/>
  <c r="B30"/>
  <c r="G30" s="1"/>
  <c r="B31"/>
  <c r="B32"/>
  <c r="B33"/>
  <c r="B34"/>
  <c r="B35"/>
  <c r="B36"/>
  <c r="B37"/>
  <c r="B38"/>
  <c r="F38" s="1"/>
  <c r="B39"/>
  <c r="B40"/>
  <c r="B41"/>
  <c r="B42"/>
  <c r="B43"/>
  <c r="B44"/>
  <c r="B45"/>
  <c r="F45" s="1"/>
  <c r="B47"/>
  <c r="B48"/>
  <c r="G48" s="1"/>
  <c r="B49"/>
  <c r="G49" s="1"/>
  <c r="B50"/>
  <c r="B51"/>
  <c r="B52"/>
  <c r="B53"/>
  <c r="B54"/>
  <c r="B55"/>
  <c r="B56"/>
  <c r="B57"/>
  <c r="B58"/>
  <c r="B59"/>
  <c r="B60"/>
  <c r="B61"/>
  <c r="B62"/>
  <c r="B63"/>
  <c r="F63" s="1"/>
  <c r="B64"/>
  <c r="B65"/>
  <c r="B66"/>
  <c r="B67"/>
  <c r="B68"/>
  <c r="B69"/>
  <c r="G69" s="1"/>
  <c r="B70"/>
  <c r="F70" s="1"/>
  <c r="B71"/>
  <c r="F71" s="1"/>
  <c r="B72"/>
  <c r="B73"/>
  <c r="B74"/>
  <c r="B75"/>
  <c r="F75" s="1"/>
  <c r="B76"/>
  <c r="B77"/>
  <c r="B78"/>
  <c r="B79"/>
  <c r="B80"/>
  <c r="B81"/>
  <c r="B82"/>
  <c r="F82" s="1"/>
  <c r="B83"/>
  <c r="G83" s="1"/>
  <c r="B84"/>
  <c r="G84" s="1"/>
  <c r="B85"/>
  <c r="B86"/>
  <c r="B87"/>
  <c r="F87" s="1"/>
  <c r="B88"/>
  <c r="B89"/>
  <c r="B90"/>
  <c r="B91"/>
  <c r="B92"/>
  <c r="B93"/>
  <c r="B94"/>
  <c r="F94" s="1"/>
  <c r="B95"/>
  <c r="G95" s="1"/>
  <c r="B96"/>
  <c r="G96" s="1"/>
  <c r="B2"/>
  <c r="B3" i="7"/>
  <c r="B4"/>
  <c r="F4" s="1"/>
  <c r="B5"/>
  <c r="B6"/>
  <c r="B7"/>
  <c r="B8"/>
  <c r="B9"/>
  <c r="F9" s="1"/>
  <c r="B10"/>
  <c r="F10" s="1"/>
  <c r="B11"/>
  <c r="F11" s="1"/>
  <c r="B12"/>
  <c r="B13"/>
  <c r="B14"/>
  <c r="B15"/>
  <c r="B16"/>
  <c r="F16" s="1"/>
  <c r="B17"/>
  <c r="B18"/>
  <c r="B19"/>
  <c r="B20"/>
  <c r="B21"/>
  <c r="F21" s="1"/>
  <c r="B22"/>
  <c r="B23"/>
  <c r="B24"/>
  <c r="B25"/>
  <c r="G25" s="1"/>
  <c r="B26"/>
  <c r="G26" s="1"/>
  <c r="B27"/>
  <c r="F27" s="1"/>
  <c r="B28"/>
  <c r="F28" s="1"/>
  <c r="B29"/>
  <c r="B30"/>
  <c r="B31"/>
  <c r="B32"/>
  <c r="B33"/>
  <c r="F33" s="1"/>
  <c r="B34"/>
  <c r="F34" s="1"/>
  <c r="B35"/>
  <c r="B36"/>
  <c r="B37"/>
  <c r="B38"/>
  <c r="B39"/>
  <c r="B40"/>
  <c r="F40" s="1"/>
  <c r="B41"/>
  <c r="B42"/>
  <c r="B43"/>
  <c r="B44"/>
  <c r="B45"/>
  <c r="F45" s="1"/>
  <c r="B47"/>
  <c r="B48"/>
  <c r="B49"/>
  <c r="G49" s="1"/>
  <c r="B50"/>
  <c r="B51"/>
  <c r="B52"/>
  <c r="B53"/>
  <c r="B54"/>
  <c r="B55"/>
  <c r="B56"/>
  <c r="B57"/>
  <c r="B58"/>
  <c r="B59"/>
  <c r="B60"/>
  <c r="B61"/>
  <c r="B62"/>
  <c r="B63"/>
  <c r="B64"/>
  <c r="G64" s="1"/>
  <c r="B65"/>
  <c r="G65" s="1"/>
  <c r="B66"/>
  <c r="B67"/>
  <c r="B68"/>
  <c r="B69"/>
  <c r="B70"/>
  <c r="F70" s="1"/>
  <c r="B71"/>
  <c r="G71" s="1"/>
  <c r="B72"/>
  <c r="F72" s="1"/>
  <c r="B73"/>
  <c r="B74"/>
  <c r="B75"/>
  <c r="B76"/>
  <c r="B77"/>
  <c r="F77" s="1"/>
  <c r="B78"/>
  <c r="B79"/>
  <c r="B80"/>
  <c r="B81"/>
  <c r="B82"/>
  <c r="F82" s="1"/>
  <c r="B83"/>
  <c r="B84"/>
  <c r="F84" s="1"/>
  <c r="B85"/>
  <c r="G85" s="1"/>
  <c r="B86"/>
  <c r="G86" s="1"/>
  <c r="B87"/>
  <c r="B88"/>
  <c r="B89"/>
  <c r="G89" s="1"/>
  <c r="B90"/>
  <c r="B91"/>
  <c r="B92"/>
  <c r="B93"/>
  <c r="B94"/>
  <c r="G94" s="1"/>
  <c r="B95"/>
  <c r="B96"/>
  <c r="F96" s="1"/>
  <c r="B2"/>
  <c r="G2" s="1"/>
  <c r="B3" i="19"/>
  <c r="B4"/>
  <c r="B5"/>
  <c r="B6"/>
  <c r="F6" s="1"/>
  <c r="B7"/>
  <c r="B8"/>
  <c r="B9"/>
  <c r="B10"/>
  <c r="B11"/>
  <c r="B12"/>
  <c r="B13"/>
  <c r="B14"/>
  <c r="B15"/>
  <c r="B16"/>
  <c r="B17"/>
  <c r="B18"/>
  <c r="F18" s="1"/>
  <c r="B19"/>
  <c r="B20"/>
  <c r="B21"/>
  <c r="B22"/>
  <c r="B23"/>
  <c r="B24"/>
  <c r="B25"/>
  <c r="B26"/>
  <c r="B27"/>
  <c r="B28"/>
  <c r="B29"/>
  <c r="B30"/>
  <c r="F30" s="1"/>
  <c r="B31"/>
  <c r="B32"/>
  <c r="B33"/>
  <c r="B34"/>
  <c r="G34" s="1"/>
  <c r="B35"/>
  <c r="B36"/>
  <c r="B37"/>
  <c r="B38"/>
  <c r="B39"/>
  <c r="B40"/>
  <c r="B41"/>
  <c r="B42"/>
  <c r="B43"/>
  <c r="B44"/>
  <c r="B45"/>
  <c r="B47"/>
  <c r="G47" s="1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F67" s="1"/>
  <c r="B68"/>
  <c r="B69"/>
  <c r="B70"/>
  <c r="B71"/>
  <c r="B72"/>
  <c r="B73"/>
  <c r="B74"/>
  <c r="B75"/>
  <c r="B76"/>
  <c r="B77"/>
  <c r="B78"/>
  <c r="B79"/>
  <c r="G79" s="1"/>
  <c r="B80"/>
  <c r="B81"/>
  <c r="B82"/>
  <c r="B83"/>
  <c r="B84"/>
  <c r="B85"/>
  <c r="B86"/>
  <c r="G86" s="1"/>
  <c r="B87"/>
  <c r="B88"/>
  <c r="B89"/>
  <c r="B90"/>
  <c r="B91"/>
  <c r="G91" s="1"/>
  <c r="B92"/>
  <c r="G92" s="1"/>
  <c r="B93"/>
  <c r="B94"/>
  <c r="B95"/>
  <c r="B96"/>
  <c r="B2"/>
  <c r="G2" s="1"/>
  <c r="F95" i="15"/>
  <c r="G95"/>
  <c r="F94"/>
  <c r="G94"/>
  <c r="F91"/>
  <c r="G91"/>
  <c r="F90"/>
  <c r="G90"/>
  <c r="F89"/>
  <c r="G89"/>
  <c r="F88"/>
  <c r="G88"/>
  <c r="F87"/>
  <c r="G87"/>
  <c r="F86"/>
  <c r="G86"/>
  <c r="F83"/>
  <c r="G83"/>
  <c r="F82"/>
  <c r="G82"/>
  <c r="F79"/>
  <c r="G79"/>
  <c r="F78"/>
  <c r="G78"/>
  <c r="F77"/>
  <c r="G77"/>
  <c r="F76"/>
  <c r="G76"/>
  <c r="F75"/>
  <c r="G75"/>
  <c r="F74"/>
  <c r="G74"/>
  <c r="G72"/>
  <c r="F72"/>
  <c r="G71"/>
  <c r="F71"/>
  <c r="G70"/>
  <c r="F70"/>
  <c r="F67"/>
  <c r="G66"/>
  <c r="F66"/>
  <c r="G65"/>
  <c r="F65"/>
  <c r="G64"/>
  <c r="F64"/>
  <c r="F63"/>
  <c r="G62"/>
  <c r="F62"/>
  <c r="G50"/>
  <c r="F50"/>
  <c r="F46"/>
  <c r="F45"/>
  <c r="G44"/>
  <c r="F42"/>
  <c r="G41"/>
  <c r="F41"/>
  <c r="G40"/>
  <c r="F40"/>
  <c r="F39"/>
  <c r="G38"/>
  <c r="F38"/>
  <c r="G34"/>
  <c r="F34"/>
  <c r="G30"/>
  <c r="F30"/>
  <c r="F29"/>
  <c r="G28"/>
  <c r="F28"/>
  <c r="F27"/>
  <c r="G26"/>
  <c r="F26"/>
  <c r="G25"/>
  <c r="F23"/>
  <c r="G22"/>
  <c r="F22"/>
  <c r="G18"/>
  <c r="F18"/>
  <c r="F17"/>
  <c r="F16"/>
  <c r="F15"/>
  <c r="G14"/>
  <c r="F14"/>
  <c r="G13"/>
  <c r="G12"/>
  <c r="G10"/>
  <c r="F10"/>
  <c r="G6"/>
  <c r="F6"/>
  <c r="F5"/>
  <c r="F4"/>
  <c r="F3"/>
  <c r="F96" i="14"/>
  <c r="G96"/>
  <c r="F95"/>
  <c r="G95"/>
  <c r="F94"/>
  <c r="G94"/>
  <c r="F93"/>
  <c r="F89"/>
  <c r="G86"/>
  <c r="F85"/>
  <c r="F84"/>
  <c r="G84"/>
  <c r="G83"/>
  <c r="F83"/>
  <c r="G82"/>
  <c r="F82"/>
  <c r="G81"/>
  <c r="F80"/>
  <c r="F77"/>
  <c r="G76"/>
  <c r="G75"/>
  <c r="G73"/>
  <c r="F73"/>
  <c r="G72"/>
  <c r="F72"/>
  <c r="G71"/>
  <c r="F71"/>
  <c r="G70"/>
  <c r="F70"/>
  <c r="G69"/>
  <c r="F69"/>
  <c r="F68"/>
  <c r="F46"/>
  <c r="F45"/>
  <c r="G44"/>
  <c r="F44"/>
  <c r="F42"/>
  <c r="F39"/>
  <c r="F37"/>
  <c r="G36"/>
  <c r="F36"/>
  <c r="F35"/>
  <c r="G34"/>
  <c r="F34"/>
  <c r="F33"/>
  <c r="G32"/>
  <c r="F32"/>
  <c r="G31"/>
  <c r="F31"/>
  <c r="G30"/>
  <c r="F30"/>
  <c r="F27"/>
  <c r="F25"/>
  <c r="G24"/>
  <c r="F24"/>
  <c r="F23"/>
  <c r="G22"/>
  <c r="F22"/>
  <c r="F21"/>
  <c r="F19"/>
  <c r="F15"/>
  <c r="F13"/>
  <c r="G12"/>
  <c r="F12"/>
  <c r="F11"/>
  <c r="G10"/>
  <c r="F10"/>
  <c r="F9"/>
  <c r="G8"/>
  <c r="F8"/>
  <c r="F7"/>
  <c r="G6"/>
  <c r="F6"/>
  <c r="G2"/>
  <c r="F96" i="13"/>
  <c r="G96"/>
  <c r="F94"/>
  <c r="G94"/>
  <c r="F93"/>
  <c r="G93"/>
  <c r="F92"/>
  <c r="G92"/>
  <c r="G87"/>
  <c r="G86"/>
  <c r="F85"/>
  <c r="G85"/>
  <c r="F84"/>
  <c r="G84"/>
  <c r="G82"/>
  <c r="F82"/>
  <c r="G81"/>
  <c r="F81"/>
  <c r="G80"/>
  <c r="F80"/>
  <c r="G75"/>
  <c r="G73"/>
  <c r="F73"/>
  <c r="G72"/>
  <c r="G71"/>
  <c r="F71"/>
  <c r="G70"/>
  <c r="F70"/>
  <c r="G69"/>
  <c r="F69"/>
  <c r="F68"/>
  <c r="F67"/>
  <c r="G66"/>
  <c r="F46"/>
  <c r="F45"/>
  <c r="G44"/>
  <c r="F44"/>
  <c r="G43"/>
  <c r="F43"/>
  <c r="F37"/>
  <c r="G36"/>
  <c r="F36"/>
  <c r="F35"/>
  <c r="F33"/>
  <c r="G32"/>
  <c r="F32"/>
  <c r="G31"/>
  <c r="F31"/>
  <c r="F30"/>
  <c r="F29"/>
  <c r="G26"/>
  <c r="G25"/>
  <c r="F25"/>
  <c r="G24"/>
  <c r="F24"/>
  <c r="F23"/>
  <c r="G22"/>
  <c r="F22"/>
  <c r="F21"/>
  <c r="F20"/>
  <c r="F19"/>
  <c r="G13"/>
  <c r="F13"/>
  <c r="G12"/>
  <c r="F12"/>
  <c r="F9"/>
  <c r="G8"/>
  <c r="F8"/>
  <c r="F7"/>
  <c r="F6"/>
  <c r="F5"/>
  <c r="G2"/>
  <c r="F2"/>
  <c r="G96" i="12"/>
  <c r="G95"/>
  <c r="G94"/>
  <c r="G93"/>
  <c r="F92"/>
  <c r="G92"/>
  <c r="G90"/>
  <c r="G89"/>
  <c r="G84"/>
  <c r="G83"/>
  <c r="F82"/>
  <c r="G82"/>
  <c r="G81"/>
  <c r="F80"/>
  <c r="G80"/>
  <c r="F78"/>
  <c r="G78"/>
  <c r="G77"/>
  <c r="G76"/>
  <c r="F75"/>
  <c r="F74"/>
  <c r="G72"/>
  <c r="G71"/>
  <c r="G70"/>
  <c r="G69"/>
  <c r="F68"/>
  <c r="G66"/>
  <c r="F66"/>
  <c r="G65"/>
  <c r="G64"/>
  <c r="G44"/>
  <c r="F44"/>
  <c r="G43"/>
  <c r="G40"/>
  <c r="G38"/>
  <c r="F38"/>
  <c r="G34"/>
  <c r="F33"/>
  <c r="G32"/>
  <c r="F32"/>
  <c r="F31"/>
  <c r="G28"/>
  <c r="F27"/>
  <c r="G22"/>
  <c r="F21"/>
  <c r="F20"/>
  <c r="F19"/>
  <c r="F16"/>
  <c r="G10"/>
  <c r="F10"/>
  <c r="G8"/>
  <c r="F8"/>
  <c r="F7"/>
  <c r="F96" i="11"/>
  <c r="G96"/>
  <c r="F95"/>
  <c r="G95"/>
  <c r="F94"/>
  <c r="G94"/>
  <c r="G92"/>
  <c r="F91"/>
  <c r="G91"/>
  <c r="F90"/>
  <c r="G87"/>
  <c r="F86"/>
  <c r="G86"/>
  <c r="F85"/>
  <c r="G85"/>
  <c r="F84"/>
  <c r="G84"/>
  <c r="F83"/>
  <c r="G83"/>
  <c r="F82"/>
  <c r="G82"/>
  <c r="F80"/>
  <c r="G80"/>
  <c r="G79"/>
  <c r="F79"/>
  <c r="F78"/>
  <c r="F74"/>
  <c r="G73"/>
  <c r="F73"/>
  <c r="G72"/>
  <c r="F72"/>
  <c r="G71"/>
  <c r="F71"/>
  <c r="G70"/>
  <c r="F70"/>
  <c r="F67"/>
  <c r="G66"/>
  <c r="F66"/>
  <c r="G65"/>
  <c r="G64"/>
  <c r="F46"/>
  <c r="F45"/>
  <c r="G44"/>
  <c r="F42"/>
  <c r="G41"/>
  <c r="G40"/>
  <c r="G38"/>
  <c r="F36"/>
  <c r="F35"/>
  <c r="G34"/>
  <c r="F34"/>
  <c r="F33"/>
  <c r="G31"/>
  <c r="G30"/>
  <c r="F30"/>
  <c r="G28"/>
  <c r="F28"/>
  <c r="F27"/>
  <c r="G26"/>
  <c r="F26"/>
  <c r="G25"/>
  <c r="F25"/>
  <c r="F24"/>
  <c r="F23"/>
  <c r="G22"/>
  <c r="F22"/>
  <c r="F21"/>
  <c r="F19"/>
  <c r="G18"/>
  <c r="F18"/>
  <c r="F17"/>
  <c r="F16"/>
  <c r="F15"/>
  <c r="G14"/>
  <c r="F14"/>
  <c r="G13"/>
  <c r="G12"/>
  <c r="F12"/>
  <c r="F11"/>
  <c r="G10"/>
  <c r="F10"/>
  <c r="F9"/>
  <c r="G8"/>
  <c r="G6"/>
  <c r="F6"/>
  <c r="F4"/>
  <c r="F3"/>
  <c r="G2"/>
  <c r="F2"/>
  <c r="G96" i="10"/>
  <c r="G95"/>
  <c r="F94"/>
  <c r="F93"/>
  <c r="G93"/>
  <c r="F92"/>
  <c r="G92"/>
  <c r="F91"/>
  <c r="G91"/>
  <c r="G90"/>
  <c r="F89"/>
  <c r="G89"/>
  <c r="F88"/>
  <c r="G88"/>
  <c r="F87"/>
  <c r="G84"/>
  <c r="F82"/>
  <c r="G82"/>
  <c r="F81"/>
  <c r="G81"/>
  <c r="F80"/>
  <c r="G80"/>
  <c r="F79"/>
  <c r="G79"/>
  <c r="G77"/>
  <c r="F77"/>
  <c r="G76"/>
  <c r="F76"/>
  <c r="G75"/>
  <c r="G70"/>
  <c r="F70"/>
  <c r="G69"/>
  <c r="F69"/>
  <c r="F68"/>
  <c r="F67"/>
  <c r="G66"/>
  <c r="G65"/>
  <c r="F65"/>
  <c r="G64"/>
  <c r="F64"/>
  <c r="F63"/>
  <c r="F46"/>
  <c r="G44"/>
  <c r="F44"/>
  <c r="G43"/>
  <c r="F43"/>
  <c r="G41"/>
  <c r="F41"/>
  <c r="G40"/>
  <c r="F40"/>
  <c r="F39"/>
  <c r="G38"/>
  <c r="F38"/>
  <c r="F37"/>
  <c r="G36"/>
  <c r="F36"/>
  <c r="F35"/>
  <c r="G32"/>
  <c r="F32"/>
  <c r="G31"/>
  <c r="F31"/>
  <c r="G30"/>
  <c r="F30"/>
  <c r="F29"/>
  <c r="G28"/>
  <c r="F28"/>
  <c r="F27"/>
  <c r="G25"/>
  <c r="F25"/>
  <c r="G24"/>
  <c r="F24"/>
  <c r="F23"/>
  <c r="F21"/>
  <c r="F20"/>
  <c r="F19"/>
  <c r="G18"/>
  <c r="F17"/>
  <c r="F16"/>
  <c r="F15"/>
  <c r="G14"/>
  <c r="F14"/>
  <c r="G13"/>
  <c r="G12"/>
  <c r="F12"/>
  <c r="F11"/>
  <c r="F9"/>
  <c r="G8"/>
  <c r="F8"/>
  <c r="F7"/>
  <c r="G6"/>
  <c r="F5"/>
  <c r="F4"/>
  <c r="F3"/>
  <c r="G2"/>
  <c r="F94" i="9"/>
  <c r="G94"/>
  <c r="F93"/>
  <c r="F92"/>
  <c r="G92"/>
  <c r="F91"/>
  <c r="G91"/>
  <c r="F90"/>
  <c r="G90"/>
  <c r="F89"/>
  <c r="G89"/>
  <c r="F88"/>
  <c r="G88"/>
  <c r="F87"/>
  <c r="G87"/>
  <c r="F86"/>
  <c r="G86"/>
  <c r="F84"/>
  <c r="F82"/>
  <c r="F80"/>
  <c r="F79"/>
  <c r="F78"/>
  <c r="F77"/>
  <c r="F76"/>
  <c r="F75"/>
  <c r="F72"/>
  <c r="F70"/>
  <c r="F68"/>
  <c r="F67"/>
  <c r="F66"/>
  <c r="F65"/>
  <c r="F64"/>
  <c r="F63"/>
  <c r="F46"/>
  <c r="F45"/>
  <c r="F43"/>
  <c r="F42"/>
  <c r="F41"/>
  <c r="F40"/>
  <c r="F39"/>
  <c r="F38"/>
  <c r="F37"/>
  <c r="F35"/>
  <c r="F33"/>
  <c r="F31"/>
  <c r="F30"/>
  <c r="F29"/>
  <c r="F28"/>
  <c r="F27"/>
  <c r="F26"/>
  <c r="F25"/>
  <c r="F23"/>
  <c r="G23"/>
  <c r="F21"/>
  <c r="G21"/>
  <c r="F20"/>
  <c r="F19"/>
  <c r="G19"/>
  <c r="F18"/>
  <c r="G18"/>
  <c r="F17"/>
  <c r="G17"/>
  <c r="F16"/>
  <c r="G16"/>
  <c r="F15"/>
  <c r="G15"/>
  <c r="F14"/>
  <c r="F11"/>
  <c r="G11"/>
  <c r="F9"/>
  <c r="G9"/>
  <c r="F7"/>
  <c r="G7"/>
  <c r="F6"/>
  <c r="F5"/>
  <c r="F4"/>
  <c r="F3"/>
  <c r="G94" i="8"/>
  <c r="F93"/>
  <c r="G93"/>
  <c r="F92"/>
  <c r="G92"/>
  <c r="F90"/>
  <c r="G90"/>
  <c r="F89"/>
  <c r="G89"/>
  <c r="F88"/>
  <c r="G88"/>
  <c r="G87"/>
  <c r="F86"/>
  <c r="G86"/>
  <c r="F85"/>
  <c r="G85"/>
  <c r="G82"/>
  <c r="F81"/>
  <c r="G81"/>
  <c r="F80"/>
  <c r="G80"/>
  <c r="G79"/>
  <c r="F78"/>
  <c r="G77"/>
  <c r="F77"/>
  <c r="G76"/>
  <c r="F76"/>
  <c r="F74"/>
  <c r="G73"/>
  <c r="F73"/>
  <c r="G72"/>
  <c r="F72"/>
  <c r="F69"/>
  <c r="F68"/>
  <c r="G66"/>
  <c r="F66"/>
  <c r="G65"/>
  <c r="F65"/>
  <c r="G64"/>
  <c r="F64"/>
  <c r="F46"/>
  <c r="G44"/>
  <c r="F44"/>
  <c r="G43"/>
  <c r="F42"/>
  <c r="G41"/>
  <c r="F41"/>
  <c r="G40"/>
  <c r="F40"/>
  <c r="F39"/>
  <c r="F37"/>
  <c r="G36"/>
  <c r="F36"/>
  <c r="F35"/>
  <c r="G34"/>
  <c r="F34"/>
  <c r="F33"/>
  <c r="G32"/>
  <c r="F32"/>
  <c r="G31"/>
  <c r="F30"/>
  <c r="F29"/>
  <c r="G28"/>
  <c r="F28"/>
  <c r="F27"/>
  <c r="G25"/>
  <c r="F25"/>
  <c r="G24"/>
  <c r="F24"/>
  <c r="F23"/>
  <c r="G22"/>
  <c r="F22"/>
  <c r="F21"/>
  <c r="F20"/>
  <c r="G18"/>
  <c r="F18"/>
  <c r="F17"/>
  <c r="F16"/>
  <c r="F15"/>
  <c r="G13"/>
  <c r="F13"/>
  <c r="G12"/>
  <c r="F12"/>
  <c r="F11"/>
  <c r="G10"/>
  <c r="F10"/>
  <c r="F9"/>
  <c r="G8"/>
  <c r="F8"/>
  <c r="G6"/>
  <c r="F6"/>
  <c r="F5"/>
  <c r="F4"/>
  <c r="F3"/>
  <c r="G2"/>
  <c r="F2"/>
  <c r="F95" i="7"/>
  <c r="G95"/>
  <c r="F93"/>
  <c r="G93"/>
  <c r="G92"/>
  <c r="G90"/>
  <c r="F88"/>
  <c r="G88"/>
  <c r="F87"/>
  <c r="G87"/>
  <c r="F86"/>
  <c r="F83"/>
  <c r="G83"/>
  <c r="G81"/>
  <c r="F81"/>
  <c r="G80"/>
  <c r="G79"/>
  <c r="G77"/>
  <c r="G76"/>
  <c r="F76"/>
  <c r="G75"/>
  <c r="F75"/>
  <c r="F74"/>
  <c r="G73"/>
  <c r="G70"/>
  <c r="G69"/>
  <c r="F69"/>
  <c r="F67"/>
  <c r="G66"/>
  <c r="F66"/>
  <c r="F63"/>
  <c r="F46"/>
  <c r="G44"/>
  <c r="F44"/>
  <c r="G43"/>
  <c r="F43"/>
  <c r="F42"/>
  <c r="G41"/>
  <c r="G40"/>
  <c r="F39"/>
  <c r="G38"/>
  <c r="F38"/>
  <c r="G36"/>
  <c r="F36"/>
  <c r="F35"/>
  <c r="G32"/>
  <c r="G31"/>
  <c r="F31"/>
  <c r="G30"/>
  <c r="F30"/>
  <c r="F29"/>
  <c r="G24"/>
  <c r="F24"/>
  <c r="F23"/>
  <c r="G22"/>
  <c r="F22"/>
  <c r="F19"/>
  <c r="G18"/>
  <c r="F18"/>
  <c r="F17"/>
  <c r="F15"/>
  <c r="G14"/>
  <c r="F14"/>
  <c r="G13"/>
  <c r="G12"/>
  <c r="F12"/>
  <c r="F7"/>
  <c r="G6"/>
  <c r="F6"/>
  <c r="F5"/>
  <c r="F3"/>
  <c r="F96" i="19"/>
  <c r="G96"/>
  <c r="F95"/>
  <c r="G95"/>
  <c r="F94"/>
  <c r="G94"/>
  <c r="F93"/>
  <c r="G93"/>
  <c r="F90"/>
  <c r="G90"/>
  <c r="F89"/>
  <c r="G89"/>
  <c r="F88"/>
  <c r="G88"/>
  <c r="F87"/>
  <c r="G87"/>
  <c r="F85"/>
  <c r="G85"/>
  <c r="F84"/>
  <c r="G84"/>
  <c r="F83"/>
  <c r="G83"/>
  <c r="G82"/>
  <c r="F82"/>
  <c r="G81"/>
  <c r="G80"/>
  <c r="F79"/>
  <c r="F78"/>
  <c r="G77"/>
  <c r="F77"/>
  <c r="G76"/>
  <c r="F76"/>
  <c r="G75"/>
  <c r="F75"/>
  <c r="F74"/>
  <c r="G73"/>
  <c r="G72"/>
  <c r="F72"/>
  <c r="G71"/>
  <c r="F71"/>
  <c r="G70"/>
  <c r="F70"/>
  <c r="G69"/>
  <c r="F68"/>
  <c r="G66"/>
  <c r="G65"/>
  <c r="F65"/>
  <c r="G64"/>
  <c r="F64"/>
  <c r="F63"/>
  <c r="F46"/>
  <c r="G44"/>
  <c r="F44"/>
  <c r="G43"/>
  <c r="F43"/>
  <c r="G41"/>
  <c r="F41"/>
  <c r="G40"/>
  <c r="F40"/>
  <c r="F39"/>
  <c r="G38"/>
  <c r="F38"/>
  <c r="F37"/>
  <c r="G36"/>
  <c r="F36"/>
  <c r="F35"/>
  <c r="F34"/>
  <c r="G32"/>
  <c r="F32"/>
  <c r="G31"/>
  <c r="F31"/>
  <c r="F29"/>
  <c r="G28"/>
  <c r="F28"/>
  <c r="G26"/>
  <c r="F26"/>
  <c r="G25"/>
  <c r="F25"/>
  <c r="G24"/>
  <c r="F24"/>
  <c r="F23"/>
  <c r="G22"/>
  <c r="F22"/>
  <c r="F20"/>
  <c r="F17"/>
  <c r="F16"/>
  <c r="F15"/>
  <c r="G14"/>
  <c r="F14"/>
  <c r="G13"/>
  <c r="F13"/>
  <c r="G12"/>
  <c r="F12"/>
  <c r="G10"/>
  <c r="F10"/>
  <c r="F9"/>
  <c r="G8"/>
  <c r="F8"/>
  <c r="F7"/>
  <c r="F5"/>
  <c r="F4"/>
  <c r="F3"/>
  <c r="F2"/>
  <c r="D3" i="20"/>
  <c r="D4"/>
  <c r="D5"/>
  <c r="G5" s="1"/>
  <c r="D6"/>
  <c r="D7"/>
  <c r="F7" s="1"/>
  <c r="D8"/>
  <c r="D9"/>
  <c r="D10"/>
  <c r="D11"/>
  <c r="D12"/>
  <c r="D13"/>
  <c r="D14"/>
  <c r="D15"/>
  <c r="D16"/>
  <c r="D17"/>
  <c r="G17" s="1"/>
  <c r="D18"/>
  <c r="D19"/>
  <c r="D20"/>
  <c r="D21"/>
  <c r="D22"/>
  <c r="D23"/>
  <c r="G23" s="1"/>
  <c r="D24"/>
  <c r="D25"/>
  <c r="D26"/>
  <c r="D27"/>
  <c r="D28"/>
  <c r="D29"/>
  <c r="G29" s="1"/>
  <c r="D30"/>
  <c r="D31"/>
  <c r="D32"/>
  <c r="D33"/>
  <c r="D34"/>
  <c r="D35"/>
  <c r="D36"/>
  <c r="D37"/>
  <c r="D38"/>
  <c r="D39"/>
  <c r="D40"/>
  <c r="D41"/>
  <c r="D42"/>
  <c r="D43"/>
  <c r="D44"/>
  <c r="D45"/>
  <c r="D46"/>
  <c r="F46" s="1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2"/>
  <c r="B3"/>
  <c r="B4"/>
  <c r="G4" s="1"/>
  <c r="B5"/>
  <c r="B6"/>
  <c r="F6" s="1"/>
  <c r="B7"/>
  <c r="B8"/>
  <c r="B9"/>
  <c r="B10"/>
  <c r="B11"/>
  <c r="B12"/>
  <c r="G12" s="1"/>
  <c r="B13"/>
  <c r="B14"/>
  <c r="G14" s="1"/>
  <c r="B15"/>
  <c r="B16"/>
  <c r="G16" s="1"/>
  <c r="B17"/>
  <c r="B18"/>
  <c r="G18" s="1"/>
  <c r="B19"/>
  <c r="B20"/>
  <c r="B21"/>
  <c r="B22"/>
  <c r="B23"/>
  <c r="B24"/>
  <c r="G24" s="1"/>
  <c r="B25"/>
  <c r="B26"/>
  <c r="G26" s="1"/>
  <c r="B27"/>
  <c r="B28"/>
  <c r="G28" s="1"/>
  <c r="B29"/>
  <c r="B30"/>
  <c r="G30" s="1"/>
  <c r="B31"/>
  <c r="G31" s="1"/>
  <c r="B32"/>
  <c r="G32" s="1"/>
  <c r="B33"/>
  <c r="B34"/>
  <c r="B35"/>
  <c r="B36"/>
  <c r="G36" s="1"/>
  <c r="B37"/>
  <c r="B38"/>
  <c r="G38" s="1"/>
  <c r="B39"/>
  <c r="B40"/>
  <c r="G40" s="1"/>
  <c r="B41"/>
  <c r="B42"/>
  <c r="G42" s="1"/>
  <c r="B43"/>
  <c r="B44"/>
  <c r="G44" s="1"/>
  <c r="B45"/>
  <c r="B47"/>
  <c r="B48"/>
  <c r="G48" s="1"/>
  <c r="B49"/>
  <c r="G49" s="1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F67" s="1"/>
  <c r="B68"/>
  <c r="B69"/>
  <c r="F69" s="1"/>
  <c r="B70"/>
  <c r="B71"/>
  <c r="B72"/>
  <c r="B73"/>
  <c r="F73" s="1"/>
  <c r="B74"/>
  <c r="B75"/>
  <c r="B76"/>
  <c r="B77"/>
  <c r="B78"/>
  <c r="B79"/>
  <c r="F79" s="1"/>
  <c r="B80"/>
  <c r="B81"/>
  <c r="B82"/>
  <c r="B83"/>
  <c r="B84"/>
  <c r="F84" s="1"/>
  <c r="B85"/>
  <c r="F85" s="1"/>
  <c r="B86"/>
  <c r="B87"/>
  <c r="B88"/>
  <c r="B89"/>
  <c r="B90"/>
  <c r="B91"/>
  <c r="G91" s="1"/>
  <c r="B92"/>
  <c r="G92" s="1"/>
  <c r="B93"/>
  <c r="G93" s="1"/>
  <c r="B94"/>
  <c r="B95"/>
  <c r="B96"/>
  <c r="B2"/>
  <c r="G2" s="1"/>
  <c r="D32" i="2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F67" s="1"/>
  <c r="D68"/>
  <c r="D69"/>
  <c r="F69" s="1"/>
  <c r="D70"/>
  <c r="D71"/>
  <c r="D72"/>
  <c r="D73"/>
  <c r="D74"/>
  <c r="D75"/>
  <c r="F75" s="1"/>
  <c r="D76"/>
  <c r="D77"/>
  <c r="D78"/>
  <c r="D79"/>
  <c r="D80"/>
  <c r="D81"/>
  <c r="F81" s="1"/>
  <c r="D82"/>
  <c r="D83"/>
  <c r="D84"/>
  <c r="D85"/>
  <c r="F85" s="1"/>
  <c r="D86"/>
  <c r="D87"/>
  <c r="D88"/>
  <c r="D89"/>
  <c r="D90"/>
  <c r="D91"/>
  <c r="F91" s="1"/>
  <c r="D92"/>
  <c r="D93"/>
  <c r="F93" s="1"/>
  <c r="D94"/>
  <c r="D95"/>
  <c r="D96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2"/>
  <c r="B3"/>
  <c r="G3" s="1"/>
  <c r="B4"/>
  <c r="B5"/>
  <c r="B6"/>
  <c r="B7"/>
  <c r="B8"/>
  <c r="B9"/>
  <c r="B10"/>
  <c r="G10" s="1"/>
  <c r="B11"/>
  <c r="B12"/>
  <c r="B13"/>
  <c r="B14"/>
  <c r="G14" s="1"/>
  <c r="B15"/>
  <c r="G15" s="1"/>
  <c r="B16"/>
  <c r="B17"/>
  <c r="B18"/>
  <c r="B19"/>
  <c r="G19" s="1"/>
  <c r="B20"/>
  <c r="G20" s="1"/>
  <c r="B21"/>
  <c r="B22"/>
  <c r="G22" s="1"/>
  <c r="B23"/>
  <c r="B24"/>
  <c r="B25"/>
  <c r="B26"/>
  <c r="G26" s="1"/>
  <c r="B27"/>
  <c r="G27" s="1"/>
  <c r="B28"/>
  <c r="B29"/>
  <c r="G29" s="1"/>
  <c r="B30"/>
  <c r="B31"/>
  <c r="B32"/>
  <c r="G32" s="1"/>
  <c r="B33"/>
  <c r="G33" s="1"/>
  <c r="B34"/>
  <c r="G34" s="1"/>
  <c r="B35"/>
  <c r="B36"/>
  <c r="B37"/>
  <c r="B38"/>
  <c r="G38" s="1"/>
  <c r="B39"/>
  <c r="G39" s="1"/>
  <c r="B40"/>
  <c r="B41"/>
  <c r="G41" s="1"/>
  <c r="B42"/>
  <c r="B43"/>
  <c r="G43" s="1"/>
  <c r="B44"/>
  <c r="G44" s="1"/>
  <c r="B45"/>
  <c r="G45" s="1"/>
  <c r="B47"/>
  <c r="B48"/>
  <c r="G48" s="1"/>
  <c r="B49"/>
  <c r="B50"/>
  <c r="B51"/>
  <c r="B52"/>
  <c r="B53"/>
  <c r="B54"/>
  <c r="B55"/>
  <c r="B56"/>
  <c r="B57"/>
  <c r="B58"/>
  <c r="B59"/>
  <c r="B60"/>
  <c r="B61"/>
  <c r="B62"/>
  <c r="B63"/>
  <c r="B64"/>
  <c r="F64" s="1"/>
  <c r="B65"/>
  <c r="B66"/>
  <c r="B67"/>
  <c r="B68"/>
  <c r="B69"/>
  <c r="G69" s="1"/>
  <c r="B70"/>
  <c r="F70" s="1"/>
  <c r="B71"/>
  <c r="B72"/>
  <c r="G72" s="1"/>
  <c r="B73"/>
  <c r="G73" s="1"/>
  <c r="B74"/>
  <c r="B75"/>
  <c r="G75" s="1"/>
  <c r="B76"/>
  <c r="F76" s="1"/>
  <c r="B77"/>
  <c r="B78"/>
  <c r="B79"/>
  <c r="B80"/>
  <c r="F80" s="1"/>
  <c r="B81"/>
  <c r="B82"/>
  <c r="F82" s="1"/>
  <c r="B83"/>
  <c r="B84"/>
  <c r="G84" s="1"/>
  <c r="B85"/>
  <c r="B86"/>
  <c r="G86" s="1"/>
  <c r="B87"/>
  <c r="B88"/>
  <c r="B89"/>
  <c r="B90"/>
  <c r="G90" s="1"/>
  <c r="B91"/>
  <c r="B92"/>
  <c r="G92" s="1"/>
  <c r="B93"/>
  <c r="G93" s="1"/>
  <c r="B94"/>
  <c r="G94" s="1"/>
  <c r="B95"/>
  <c r="B96"/>
  <c r="G96" s="1"/>
  <c r="B2"/>
  <c r="G96" i="16"/>
  <c r="F95"/>
  <c r="F94"/>
  <c r="G94"/>
  <c r="F93"/>
  <c r="G93"/>
  <c r="F92"/>
  <c r="G92"/>
  <c r="F91"/>
  <c r="G91"/>
  <c r="F90"/>
  <c r="G90"/>
  <c r="F89"/>
  <c r="G89"/>
  <c r="F86"/>
  <c r="G86"/>
  <c r="F84"/>
  <c r="G84"/>
  <c r="F83"/>
  <c r="G83"/>
  <c r="F82"/>
  <c r="G82"/>
  <c r="F81"/>
  <c r="G81"/>
  <c r="F80"/>
  <c r="G80"/>
  <c r="F79"/>
  <c r="G79"/>
  <c r="F78"/>
  <c r="G78"/>
  <c r="F77"/>
  <c r="G77"/>
  <c r="G76"/>
  <c r="F74"/>
  <c r="G72"/>
  <c r="F72"/>
  <c r="G71"/>
  <c r="G70"/>
  <c r="F70"/>
  <c r="G69"/>
  <c r="F69"/>
  <c r="G68"/>
  <c r="F68"/>
  <c r="F67"/>
  <c r="G66"/>
  <c r="F66"/>
  <c r="G65"/>
  <c r="F65"/>
  <c r="G64"/>
  <c r="G62"/>
  <c r="G61"/>
  <c r="G60"/>
  <c r="G58"/>
  <c r="G57"/>
  <c r="G56"/>
  <c r="G55"/>
  <c r="G54"/>
  <c r="G53"/>
  <c r="G52"/>
  <c r="G50"/>
  <c r="F50"/>
  <c r="G46"/>
  <c r="F46"/>
  <c r="G45"/>
  <c r="G44"/>
  <c r="G43"/>
  <c r="G42"/>
  <c r="G41"/>
  <c r="G40"/>
  <c r="G39"/>
  <c r="G37"/>
  <c r="G36"/>
  <c r="G35"/>
  <c r="G33"/>
  <c r="G32"/>
  <c r="G31"/>
  <c r="G30"/>
  <c r="G29"/>
  <c r="G27"/>
  <c r="G25"/>
  <c r="G24"/>
  <c r="G23"/>
  <c r="G21"/>
  <c r="G20"/>
  <c r="G19"/>
  <c r="G18"/>
  <c r="G17"/>
  <c r="G15"/>
  <c r="G13"/>
  <c r="G12"/>
  <c r="G11"/>
  <c r="G10"/>
  <c r="F10"/>
  <c r="F9"/>
  <c r="F8"/>
  <c r="F7"/>
  <c r="G6"/>
  <c r="F6"/>
  <c r="G5"/>
  <c r="G3"/>
  <c r="G2"/>
  <c r="G96" i="20"/>
  <c r="G95"/>
  <c r="F94"/>
  <c r="G94"/>
  <c r="G90"/>
  <c r="F88"/>
  <c r="F87"/>
  <c r="F86"/>
  <c r="F82"/>
  <c r="F81"/>
  <c r="F76"/>
  <c r="F75"/>
  <c r="F74"/>
  <c r="F72"/>
  <c r="F70"/>
  <c r="F66"/>
  <c r="F64"/>
  <c r="G46"/>
  <c r="G45"/>
  <c r="G43"/>
  <c r="G41"/>
  <c r="G37"/>
  <c r="G34"/>
  <c r="G33"/>
  <c r="G25"/>
  <c r="G22"/>
  <c r="G21"/>
  <c r="G20"/>
  <c r="G13"/>
  <c r="G11"/>
  <c r="G10"/>
  <c r="F10"/>
  <c r="F8"/>
  <c r="G3"/>
  <c r="F92" i="22"/>
  <c r="G89"/>
  <c r="F89"/>
  <c r="G83"/>
  <c r="G81"/>
  <c r="G79"/>
  <c r="F79"/>
  <c r="G77"/>
  <c r="F77"/>
  <c r="F73"/>
  <c r="G71"/>
  <c r="G68"/>
  <c r="F68"/>
  <c r="G66"/>
  <c r="G65"/>
  <c r="F65"/>
  <c r="G46"/>
  <c r="F46"/>
  <c r="G42"/>
  <c r="G40"/>
  <c r="G36"/>
  <c r="G35"/>
  <c r="G31"/>
  <c r="G30"/>
  <c r="G28"/>
  <c r="G25"/>
  <c r="G24"/>
  <c r="G21"/>
  <c r="G18"/>
  <c r="G13"/>
  <c r="G12"/>
  <c r="F10"/>
  <c r="F7"/>
  <c r="G6"/>
  <c r="G2"/>
  <c r="G6" i="21"/>
  <c r="G10"/>
  <c r="G18"/>
  <c r="G22"/>
  <c r="F23"/>
  <c r="G30"/>
  <c r="G34"/>
  <c r="G46"/>
  <c r="G69"/>
  <c r="G71"/>
  <c r="G73"/>
  <c r="G75"/>
  <c r="G76"/>
  <c r="G83"/>
  <c r="G86"/>
  <c r="F87"/>
  <c r="G87"/>
  <c r="G93"/>
  <c r="G95"/>
  <c r="G2"/>
  <c r="F2"/>
  <c r="G64"/>
  <c r="G65"/>
  <c r="G66"/>
  <c r="G68"/>
  <c r="G70"/>
  <c r="G72"/>
  <c r="G77"/>
  <c r="G79"/>
  <c r="G80"/>
  <c r="G81"/>
  <c r="G84"/>
  <c r="G89"/>
  <c r="G90"/>
  <c r="G92"/>
  <c r="G94"/>
  <c r="G13"/>
  <c r="G14"/>
  <c r="G23"/>
  <c r="G24"/>
  <c r="G25"/>
  <c r="G26"/>
  <c r="G29"/>
  <c r="G32"/>
  <c r="G35"/>
  <c r="G38"/>
  <c r="G40"/>
  <c r="G41"/>
  <c r="G43"/>
  <c r="G44"/>
  <c r="G45"/>
  <c r="D3"/>
  <c r="D4"/>
  <c r="D5"/>
  <c r="D6"/>
  <c r="F6" s="1"/>
  <c r="D7"/>
  <c r="F7" s="1"/>
  <c r="D8"/>
  <c r="G8" s="1"/>
  <c r="D9"/>
  <c r="D10"/>
  <c r="F10" s="1"/>
  <c r="D11"/>
  <c r="F11" s="1"/>
  <c r="D12"/>
  <c r="F12" s="1"/>
  <c r="D13"/>
  <c r="F13" s="1"/>
  <c r="D14"/>
  <c r="F14" s="1"/>
  <c r="D15"/>
  <c r="F15" s="1"/>
  <c r="D16"/>
  <c r="F16" s="1"/>
  <c r="D17"/>
  <c r="G17" s="1"/>
  <c r="D18"/>
  <c r="F18" s="1"/>
  <c r="D19"/>
  <c r="F19" s="1"/>
  <c r="D20"/>
  <c r="F20" s="1"/>
  <c r="D21"/>
  <c r="G21" s="1"/>
  <c r="D22"/>
  <c r="F22" s="1"/>
  <c r="D23"/>
  <c r="D24"/>
  <c r="D25"/>
  <c r="F25" s="1"/>
  <c r="D26"/>
  <c r="F26" s="1"/>
  <c r="D27"/>
  <c r="F27" s="1"/>
  <c r="D28"/>
  <c r="F28" s="1"/>
  <c r="D29"/>
  <c r="D30"/>
  <c r="F30" s="1"/>
  <c r="D31"/>
  <c r="F31" s="1"/>
  <c r="D32"/>
  <c r="F32" s="1"/>
  <c r="D33"/>
  <c r="G33" s="1"/>
  <c r="D34"/>
  <c r="F34" s="1"/>
  <c r="D35"/>
  <c r="F35" s="1"/>
  <c r="D36"/>
  <c r="F36" s="1"/>
  <c r="D37"/>
  <c r="F37" s="1"/>
  <c r="D38"/>
  <c r="F38" s="1"/>
  <c r="D39"/>
  <c r="F39" s="1"/>
  <c r="D40"/>
  <c r="F40" s="1"/>
  <c r="D41"/>
  <c r="D42"/>
  <c r="G42" s="1"/>
  <c r="D43"/>
  <c r="F43" s="1"/>
  <c r="D44"/>
  <c r="F44" s="1"/>
  <c r="D45"/>
  <c r="D46"/>
  <c r="F46" s="1"/>
  <c r="D47"/>
  <c r="D48"/>
  <c r="G48" s="1"/>
  <c r="D49"/>
  <c r="D50"/>
  <c r="D51"/>
  <c r="D52"/>
  <c r="D53"/>
  <c r="D54"/>
  <c r="D55"/>
  <c r="D56"/>
  <c r="D57"/>
  <c r="D58"/>
  <c r="D59"/>
  <c r="D60"/>
  <c r="D61"/>
  <c r="D62"/>
  <c r="D63"/>
  <c r="G63" s="1"/>
  <c r="D64"/>
  <c r="D65"/>
  <c r="D66"/>
  <c r="F66" s="1"/>
  <c r="D67"/>
  <c r="F67" s="1"/>
  <c r="D68"/>
  <c r="D69"/>
  <c r="F69" s="1"/>
  <c r="D70"/>
  <c r="D71"/>
  <c r="F71" s="1"/>
  <c r="D72"/>
  <c r="D73"/>
  <c r="F73" s="1"/>
  <c r="D74"/>
  <c r="G74" s="1"/>
  <c r="D75"/>
  <c r="F75" s="1"/>
  <c r="D76"/>
  <c r="D77"/>
  <c r="D78"/>
  <c r="F78" s="1"/>
  <c r="D79"/>
  <c r="F79" s="1"/>
  <c r="D80"/>
  <c r="D81"/>
  <c r="F81" s="1"/>
  <c r="D82"/>
  <c r="G82" s="1"/>
  <c r="D83"/>
  <c r="F83" s="1"/>
  <c r="D84"/>
  <c r="D85"/>
  <c r="G85" s="1"/>
  <c r="D86"/>
  <c r="F86" s="1"/>
  <c r="D87"/>
  <c r="D88"/>
  <c r="G88" s="1"/>
  <c r="D89"/>
  <c r="D90"/>
  <c r="F90" s="1"/>
  <c r="D91"/>
  <c r="F91" s="1"/>
  <c r="D92"/>
  <c r="D93"/>
  <c r="F93" s="1"/>
  <c r="D94"/>
  <c r="D95"/>
  <c r="F95" s="1"/>
  <c r="D96"/>
  <c r="G96" s="1"/>
  <c r="G3"/>
  <c r="F4"/>
  <c r="G5"/>
  <c r="Q46" i="18"/>
  <c r="P46"/>
  <c r="O46"/>
  <c r="M46"/>
  <c r="L46"/>
  <c r="K46"/>
  <c r="J46"/>
  <c r="I46"/>
  <c r="H46"/>
  <c r="G46"/>
  <c r="F46"/>
  <c r="E46"/>
  <c r="G28" i="21" l="1"/>
  <c r="G20"/>
  <c r="G37" i="22"/>
  <c r="F95" i="20"/>
  <c r="F89"/>
  <c r="F83"/>
  <c r="F77"/>
  <c r="F71"/>
  <c r="F65"/>
  <c r="F63"/>
  <c r="F81" i="19"/>
  <c r="F69"/>
  <c r="F45"/>
  <c r="F33"/>
  <c r="F21"/>
  <c r="F92" i="7"/>
  <c r="F80"/>
  <c r="F68"/>
  <c r="F32"/>
  <c r="F20"/>
  <c r="F8"/>
  <c r="F91" i="8"/>
  <c r="F67"/>
  <c r="F43"/>
  <c r="F31"/>
  <c r="F19"/>
  <c r="F7"/>
  <c r="F90" i="10"/>
  <c r="G78"/>
  <c r="F66"/>
  <c r="F42"/>
  <c r="F18"/>
  <c r="F6"/>
  <c r="F65" i="11"/>
  <c r="F41"/>
  <c r="F5"/>
  <c r="G88" i="12"/>
  <c r="F76"/>
  <c r="F64"/>
  <c r="F40"/>
  <c r="F28"/>
  <c r="F4"/>
  <c r="F87" i="13"/>
  <c r="F75"/>
  <c r="F63"/>
  <c r="F47"/>
  <c r="F39"/>
  <c r="F27"/>
  <c r="F15"/>
  <c r="F3"/>
  <c r="F86" i="14"/>
  <c r="F74"/>
  <c r="F62"/>
  <c r="F50"/>
  <c r="F38"/>
  <c r="F26"/>
  <c r="F14"/>
  <c r="F2" i="15"/>
  <c r="F85"/>
  <c r="F73"/>
  <c r="F61"/>
  <c r="F37"/>
  <c r="F25"/>
  <c r="F13"/>
  <c r="F96" i="16"/>
  <c r="G16" i="21"/>
  <c r="G11"/>
  <c r="G91"/>
  <c r="F84" i="22"/>
  <c r="F95"/>
  <c r="F87"/>
  <c r="F83"/>
  <c r="F71"/>
  <c r="F63"/>
  <c r="F2"/>
  <c r="G16"/>
  <c r="F8"/>
  <c r="F6"/>
  <c r="G4"/>
  <c r="F90"/>
  <c r="F86"/>
  <c r="F78"/>
  <c r="F74"/>
  <c r="F66"/>
  <c r="G35" i="20"/>
  <c r="G19"/>
  <c r="F9"/>
  <c r="F92"/>
  <c r="F80"/>
  <c r="F78"/>
  <c r="F68"/>
  <c r="F80" i="19"/>
  <c r="G91" i="7"/>
  <c r="F79"/>
  <c r="F86" i="13"/>
  <c r="F74"/>
  <c r="F38"/>
  <c r="F26"/>
  <c r="F14"/>
  <c r="F2" i="14"/>
  <c r="G85"/>
  <c r="F61"/>
  <c r="F96" i="15"/>
  <c r="F84"/>
  <c r="F36"/>
  <c r="F12"/>
  <c r="G49" i="21"/>
  <c r="G47" i="22"/>
  <c r="F3" i="21"/>
  <c r="G37"/>
  <c r="G7"/>
  <c r="F88"/>
  <c r="F76"/>
  <c r="F64"/>
  <c r="G70" i="22"/>
  <c r="G80"/>
  <c r="G95"/>
  <c r="G49"/>
  <c r="F88"/>
  <c r="F89" i="21"/>
  <c r="F77"/>
  <c r="F65"/>
  <c r="F41"/>
  <c r="F29"/>
  <c r="F17"/>
  <c r="F5"/>
  <c r="G39"/>
  <c r="G27"/>
  <c r="G15"/>
  <c r="F94" i="22"/>
  <c r="G47" i="20"/>
  <c r="G6" i="19"/>
  <c r="G8" i="7"/>
  <c r="F89"/>
  <c r="G22" i="10"/>
  <c r="G71"/>
  <c r="G81" i="11"/>
  <c r="G18" i="12"/>
  <c r="G24" i="15"/>
  <c r="G49" i="14"/>
  <c r="F19" i="19"/>
  <c r="F90" i="7"/>
  <c r="F78"/>
  <c r="F49" i="13"/>
  <c r="F48" i="14"/>
  <c r="F47" i="15"/>
  <c r="G48" i="9"/>
  <c r="F42" i="21"/>
  <c r="F49" i="14"/>
  <c r="F48" i="15"/>
  <c r="F48" i="16"/>
  <c r="F93" i="20"/>
  <c r="F96"/>
  <c r="F48"/>
  <c r="G30" i="19"/>
  <c r="G69" i="11"/>
  <c r="G30" i="12"/>
  <c r="G48" i="16"/>
  <c r="F88" i="13"/>
  <c r="F76"/>
  <c r="F49" i="16"/>
  <c r="G31" i="21"/>
  <c r="G19"/>
  <c r="G17" i="22"/>
  <c r="G5"/>
  <c r="G23"/>
  <c r="G11"/>
  <c r="F49" i="20"/>
  <c r="F91" i="19"/>
  <c r="G26" i="8"/>
  <c r="G32" i="11"/>
  <c r="G43"/>
  <c r="G49" i="10"/>
  <c r="F47" i="19"/>
  <c r="F11"/>
  <c r="F89" i="13"/>
  <c r="F77"/>
  <c r="F65"/>
  <c r="F41"/>
  <c r="F17"/>
  <c r="G88" i="14"/>
  <c r="F76"/>
  <c r="F64"/>
  <c r="F40"/>
  <c r="F28"/>
  <c r="F16"/>
  <c r="F4"/>
  <c r="G74" i="16"/>
  <c r="F62"/>
  <c r="F63" i="21"/>
  <c r="F94"/>
  <c r="F82"/>
  <c r="F70"/>
  <c r="G76" i="22"/>
  <c r="G39" i="20"/>
  <c r="G27"/>
  <c r="G15"/>
  <c r="G28" i="7"/>
  <c r="F78" i="10"/>
  <c r="F93" i="11"/>
  <c r="F41" i="12"/>
  <c r="F48" i="19"/>
  <c r="F47" i="7"/>
  <c r="F65" i="14"/>
  <c r="F41"/>
  <c r="F29"/>
  <c r="F17"/>
  <c r="F5"/>
  <c r="G67" i="21"/>
  <c r="G75" i="8"/>
  <c r="G91"/>
  <c r="F79"/>
  <c r="G49" i="11"/>
  <c r="G47" i="12"/>
  <c r="F73" i="19"/>
  <c r="F49"/>
  <c r="F48" i="7"/>
  <c r="F47" i="8"/>
  <c r="G88" i="16"/>
  <c r="F76"/>
  <c r="F64"/>
  <c r="G28"/>
  <c r="G16"/>
  <c r="G4"/>
  <c r="F47" i="20"/>
  <c r="F47" i="21"/>
  <c r="F47" i="22"/>
  <c r="F96" i="21"/>
  <c r="F84"/>
  <c r="F72"/>
  <c r="F48"/>
  <c r="G47"/>
  <c r="G9"/>
  <c r="G64" i="22"/>
  <c r="F72"/>
  <c r="F48"/>
  <c r="F90" i="20"/>
  <c r="G18" i="19"/>
  <c r="F24" i="9"/>
  <c r="F85"/>
  <c r="F83" i="10"/>
  <c r="G48" i="19"/>
  <c r="F2" i="7"/>
  <c r="F85"/>
  <c r="F73"/>
  <c r="F49"/>
  <c r="F37"/>
  <c r="F25"/>
  <c r="F13"/>
  <c r="F48" i="8"/>
  <c r="F47" i="10"/>
  <c r="F9" i="22"/>
  <c r="F49"/>
  <c r="G6" i="12"/>
  <c r="G49" i="19"/>
  <c r="G47" i="7"/>
  <c r="G47" i="13"/>
  <c r="F27" i="19"/>
  <c r="F26" i="7"/>
  <c r="F49" i="8"/>
  <c r="F48" i="10"/>
  <c r="F47" i="11"/>
  <c r="F94" i="12"/>
  <c r="F70"/>
  <c r="F34"/>
  <c r="F22"/>
  <c r="G14" i="8"/>
  <c r="G48" i="7"/>
  <c r="G88" i="11"/>
  <c r="F76"/>
  <c r="F64"/>
  <c r="F49" i="10"/>
  <c r="F48" i="11"/>
  <c r="F47" i="12"/>
  <c r="F11"/>
  <c r="F92" i="15"/>
  <c r="F80"/>
  <c r="F68"/>
  <c r="F44"/>
  <c r="F32"/>
  <c r="F20"/>
  <c r="F8"/>
  <c r="G78" i="21"/>
  <c r="F2" i="20"/>
  <c r="G38" i="8"/>
  <c r="F88" i="12"/>
  <c r="F87" i="14"/>
  <c r="G47" i="8"/>
  <c r="F77" i="11"/>
  <c r="F40"/>
  <c r="F63" i="12"/>
  <c r="F49" i="11"/>
  <c r="F96" i="12"/>
  <c r="F84"/>
  <c r="F72"/>
  <c r="G48"/>
  <c r="F36"/>
  <c r="F24"/>
  <c r="F12"/>
  <c r="F93" i="15"/>
  <c r="F81"/>
  <c r="F69"/>
  <c r="G49"/>
  <c r="F33"/>
  <c r="F21"/>
  <c r="F9"/>
  <c r="F49" i="21"/>
  <c r="F29" i="11"/>
  <c r="F66" i="19"/>
  <c r="F42"/>
  <c r="F65" i="7"/>
  <c r="F41"/>
  <c r="F48" i="13"/>
  <c r="G4" i="21"/>
  <c r="F24"/>
  <c r="G36"/>
  <c r="G12"/>
  <c r="F8"/>
  <c r="F85"/>
  <c r="F45"/>
  <c r="F33"/>
  <c r="F21"/>
  <c r="F9"/>
  <c r="F92"/>
  <c r="F80"/>
  <c r="F74"/>
  <c r="F68"/>
  <c r="F96" i="22"/>
  <c r="G87"/>
  <c r="F91" i="20"/>
  <c r="G6"/>
  <c r="F86" i="19"/>
  <c r="F92"/>
  <c r="F64" i="7"/>
  <c r="F71"/>
  <c r="G84"/>
  <c r="G96"/>
  <c r="G82"/>
  <c r="F94"/>
  <c r="G34"/>
  <c r="G10"/>
  <c r="G72"/>
  <c r="F91"/>
  <c r="G71" i="8"/>
  <c r="F84"/>
  <c r="F96"/>
  <c r="G70"/>
  <c r="F83"/>
  <c r="F95"/>
  <c r="F86" i="10"/>
  <c r="G73"/>
  <c r="G34"/>
  <c r="F85"/>
  <c r="G10"/>
  <c r="G26"/>
  <c r="G72"/>
  <c r="G77" i="11"/>
  <c r="F89"/>
  <c r="G76"/>
  <c r="F88"/>
  <c r="G75"/>
  <c r="F48" i="12"/>
  <c r="G26"/>
  <c r="G14"/>
  <c r="F25"/>
  <c r="G2"/>
  <c r="F86"/>
  <c r="G28" i="13"/>
  <c r="G34"/>
  <c r="G10"/>
  <c r="G18"/>
  <c r="G79"/>
  <c r="F91"/>
  <c r="G40"/>
  <c r="G64"/>
  <c r="F90"/>
  <c r="G83"/>
  <c r="F95"/>
  <c r="G90" i="14"/>
  <c r="F47"/>
  <c r="F88"/>
  <c r="G43"/>
  <c r="G66"/>
  <c r="F92"/>
  <c r="G18"/>
  <c r="G79"/>
  <c r="F91"/>
  <c r="G43" i="15"/>
  <c r="G31"/>
  <c r="F75" i="16"/>
  <c r="G87"/>
  <c r="F47"/>
  <c r="F73"/>
  <c r="G85"/>
  <c r="F88"/>
  <c r="G49" i="9"/>
  <c r="F10"/>
  <c r="G47"/>
  <c r="F22"/>
  <c r="F96"/>
  <c r="F8"/>
  <c r="F95"/>
  <c r="F3" i="12"/>
  <c r="F5"/>
  <c r="F9"/>
  <c r="F13"/>
  <c r="F15"/>
  <c r="F17"/>
  <c r="F23"/>
  <c r="F29"/>
  <c r="F35"/>
  <c r="F39"/>
  <c r="F43"/>
  <c r="F45"/>
  <c r="F65"/>
  <c r="F67"/>
  <c r="F69"/>
  <c r="F71"/>
  <c r="F73"/>
  <c r="F77"/>
  <c r="F79"/>
  <c r="F81"/>
  <c r="F83"/>
  <c r="F85"/>
  <c r="F87"/>
  <c r="F89"/>
  <c r="F91"/>
  <c r="F93"/>
  <c r="F95"/>
  <c r="G3" i="15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3" i="14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74"/>
  <c r="G78"/>
  <c r="G3" i="13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74"/>
  <c r="G78"/>
  <c r="G3" i="12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74"/>
  <c r="G3" i="11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74"/>
  <c r="G78"/>
  <c r="G3" i="10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74"/>
  <c r="G2" i="9"/>
  <c r="G3"/>
  <c r="G4"/>
  <c r="G5"/>
  <c r="G6"/>
  <c r="G12"/>
  <c r="G13"/>
  <c r="G1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3" i="8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74"/>
  <c r="G78"/>
  <c r="G3" i="7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74"/>
  <c r="G78"/>
  <c r="G3" i="19"/>
  <c r="G4"/>
  <c r="G5"/>
  <c r="G7"/>
  <c r="G9"/>
  <c r="G11"/>
  <c r="G15"/>
  <c r="G16"/>
  <c r="G17"/>
  <c r="G19"/>
  <c r="G20"/>
  <c r="G21"/>
  <c r="G23"/>
  <c r="G27"/>
  <c r="G29"/>
  <c r="G33"/>
  <c r="G35"/>
  <c r="G37"/>
  <c r="G39"/>
  <c r="G42"/>
  <c r="G45"/>
  <c r="G46"/>
  <c r="G63"/>
  <c r="G67"/>
  <c r="G68"/>
  <c r="G74"/>
  <c r="G78"/>
  <c r="F3" i="16"/>
  <c r="F4"/>
  <c r="F5"/>
  <c r="G7"/>
  <c r="G8"/>
  <c r="G9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G63"/>
  <c r="G67"/>
  <c r="F3" i="20"/>
  <c r="F4"/>
  <c r="F5"/>
  <c r="G7"/>
  <c r="G8"/>
  <c r="G9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F3" i="22"/>
  <c r="F4"/>
  <c r="F5"/>
  <c r="G7"/>
  <c r="G8"/>
  <c r="G9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G63"/>
  <c r="G67"/>
  <c r="G74"/>
  <c r="G78"/>
  <c r="G82"/>
  <c r="G85"/>
  <c r="G88"/>
  <c r="G91"/>
</calcChain>
</file>

<file path=xl/sharedStrings.xml><?xml version="1.0" encoding="utf-8"?>
<sst xmlns="http://schemas.openxmlformats.org/spreadsheetml/2006/main" count="2728" uniqueCount="165">
  <si>
    <t>Net revenues (£)</t>
  </si>
  <si>
    <t>&gt; Domestic Unrestricted</t>
  </si>
  <si>
    <t>Domestic Unrestricted</t>
  </si>
  <si>
    <t>LDNO LV: Domestic Unrestricted</t>
  </si>
  <si>
    <t>LDNO HV: Domestic Unrestricted</t>
  </si>
  <si>
    <t>&gt; Domestic Two Rate</t>
  </si>
  <si>
    <t>Domestic Two Rate</t>
  </si>
  <si>
    <t>LDNO LV: Domestic Two Rate</t>
  </si>
  <si>
    <t>LDNO HV: Domestic Two Rate</t>
  </si>
  <si>
    <t>&gt; Domestic Off Peak (related MPAN)</t>
  </si>
  <si>
    <t>Domestic Off Peak (related MPAN)</t>
  </si>
  <si>
    <t>LDNO LV: Domestic Off Peak (related MPAN)</t>
  </si>
  <si>
    <t>LDNO HV: Domestic Off Peak (related MPAN)</t>
  </si>
  <si>
    <t>&gt; Small Non Domestic Unrestricted</t>
  </si>
  <si>
    <t>Small Non Domestic Unrestricted</t>
  </si>
  <si>
    <t>LDNO LV: Small Non Domestic Unrestricted</t>
  </si>
  <si>
    <t>LDNO HV: Small Non Domestic Unrestricted</t>
  </si>
  <si>
    <t>&gt; Small Non Domestic Two Rate</t>
  </si>
  <si>
    <t>Small Non Domestic Two Rate</t>
  </si>
  <si>
    <t>LDNO LV: Small Non Domestic Two Rate</t>
  </si>
  <si>
    <t>LDNO HV: Small Non Domestic Two Rate</t>
  </si>
  <si>
    <t>&gt; Small Non Domestic Off Peak (related MPAN)</t>
  </si>
  <si>
    <t>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</si>
  <si>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</si>
  <si>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</si>
  <si>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</si>
  <si>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LV Medium Non-Domestic</t>
  </si>
  <si>
    <t>LDNO LV: LV Medium Non-Domestic</t>
  </si>
  <si>
    <t>LDNO HV: LV Medium Non-Domestic</t>
  </si>
  <si>
    <t>&gt; LV Sub Medium Non-Domestic</t>
  </si>
  <si>
    <t>LV Sub Medium Non-Domestic</t>
  </si>
  <si>
    <t>&gt; HV Medium Non-Domestic</t>
  </si>
  <si>
    <t>HV Medium Non-Domestic</t>
  </si>
  <si>
    <t>&gt; LV HH Metered</t>
  </si>
  <si>
    <t>LV HH Metered</t>
  </si>
  <si>
    <t>LDNO LV: LV HH Metered</t>
  </si>
  <si>
    <t>LDNO HV: LV HH Metered</t>
  </si>
  <si>
    <t>&gt; LV Sub HH Metered</t>
  </si>
  <si>
    <t>LV Sub HH Metered</t>
  </si>
  <si>
    <t>LDNO HV: LV Sub HH Metered</t>
  </si>
  <si>
    <t>&gt; HV HH Metered</t>
  </si>
  <si>
    <t>HV HH Metered</t>
  </si>
  <si>
    <t>LDNO HV: HV HH Metered</t>
  </si>
  <si>
    <t>&gt; HV Sub HH Metered</t>
  </si>
  <si>
    <t>HV Sub HH Metered</t>
  </si>
  <si>
    <t>TOTAL UNMETERED</t>
  </si>
  <si>
    <t>NHH UMS</t>
  </si>
  <si>
    <t>LDNO LV: NHH UMS</t>
  </si>
  <si>
    <t>LDNO HV: NHH UMS</t>
  </si>
  <si>
    <t>&gt; LV UMS (Pseudo HH Metered)</t>
  </si>
  <si>
    <t>LV UMS (Pseudo HH Metered)</t>
  </si>
  <si>
    <t>LDNO LV: LV UMS (Pseudo HH Metered)</t>
  </si>
  <si>
    <t>LDNO HV: LV UMS (Pseudo HH Metered)</t>
  </si>
  <si>
    <t>&gt; LV Generation NHH</t>
  </si>
  <si>
    <t>LV Generation NHH</t>
  </si>
  <si>
    <t>LDNO LV: LV Generation NHH</t>
  </si>
  <si>
    <t>LDNO HV: LV Generation NHH</t>
  </si>
  <si>
    <t>&gt; LV Sub Generation NHH</t>
  </si>
  <si>
    <t>LV Sub Generation NHH</t>
  </si>
  <si>
    <t>LDNO HV: LV Sub Generation NHH</t>
  </si>
  <si>
    <t>&gt; LV Generation Intermittent</t>
  </si>
  <si>
    <t>LV Generation Intermittent</t>
  </si>
  <si>
    <t>LDNO LV: LV Generation Intermittent</t>
  </si>
  <si>
    <t>LDNO HV: LV Generation Intermittent</t>
  </si>
  <si>
    <t>&gt; LV Generation Non-Intermittent</t>
  </si>
  <si>
    <t>LV Generation Non-Intermittent</t>
  </si>
  <si>
    <t>LDNO LV: LV Generation Non-Intermittent</t>
  </si>
  <si>
    <t>LDNO HV: LV Generation Non-Intermittent</t>
  </si>
  <si>
    <t>&gt; LV Sub Generation Intermittent</t>
  </si>
  <si>
    <t>LV Sub Generation Intermittent</t>
  </si>
  <si>
    <t>LDNO HV: LV Sub Generation Intermittent</t>
  </si>
  <si>
    <t>&gt; LV Sub Generation Non-Intermittent</t>
  </si>
  <si>
    <t>LV Sub Generation Non-Intermittent</t>
  </si>
  <si>
    <t>LDNO HV: LV Sub Generation Non-Intermittent</t>
  </si>
  <si>
    <t>&gt; HV Generation Intermittent</t>
  </si>
  <si>
    <t>HV Generation Intermittent</t>
  </si>
  <si>
    <t>LDNO HV: HV Generation Intermittent</t>
  </si>
  <si>
    <t>&gt; HV Generation Non-Intermittent</t>
  </si>
  <si>
    <t>HV Generation Non-Intermittent</t>
  </si>
  <si>
    <t>LDNO HV: HV Generation Non-Intermittent</t>
  </si>
  <si>
    <t>&gt; HV Sub Generation Intermittent</t>
  </si>
  <si>
    <t>HV Sub Generation Intermittent</t>
  </si>
  <si>
    <t>&gt; HV Sub Generation Non-Intermittent</t>
  </si>
  <si>
    <t>HV Sub Generation Non-Intermittent</t>
  </si>
  <si>
    <t>ENW 2012 02 clean100</t>
  </si>
  <si>
    <t>NP Northeast 2012 02 clean100</t>
  </si>
  <si>
    <t>NP Yorkshire 2012 02 clean100</t>
  </si>
  <si>
    <t>SPEN SPD 2012 02 clean100</t>
  </si>
  <si>
    <t>SPEN SPM 2012 02 clean100</t>
  </si>
  <si>
    <t>SSEPD SEPD 2012 02 clean100</t>
  </si>
  <si>
    <t>SSEPD SHEPD 2012 02 clean100</t>
  </si>
  <si>
    <t>UKPN EPN 2012 02 clean100</t>
  </si>
  <si>
    <t>UKPN LPN 2012 02 clean100</t>
  </si>
  <si>
    <t>UKPN SPN 2012 02 clean100</t>
  </si>
  <si>
    <t>WPD EastM 2012 02 clean100</t>
  </si>
  <si>
    <t>WPD SWales 2012 02 clean100</t>
  </si>
  <si>
    <t>WPD SWest 2012 02 clean100</t>
  </si>
  <si>
    <t>WPD WestM 2012 02 clean100</t>
  </si>
  <si>
    <t>&amp;gt; Domestic Unrestricted</t>
  </si>
  <si>
    <t>&amp;gt; Domestic Two Rate</t>
  </si>
  <si>
    <t>&amp;gt; Domestic Off Peak (related MPAN)</t>
  </si>
  <si>
    <t>&amp;gt; Small Non Domestic Unrestricted</t>
  </si>
  <si>
    <t>&amp;gt; Small Non Domestic Two Rate</t>
  </si>
  <si>
    <t>&amp;gt; Small Non Domestic Off Peak (related MPAN)</t>
  </si>
  <si>
    <t>&amp;gt; LV Medium Non-Domestic</t>
  </si>
  <si>
    <t>&amp;gt; LV Sub Medium Non-Domestic</t>
  </si>
  <si>
    <t>&amp;gt; HV Medium Non-Domestic</t>
  </si>
  <si>
    <t>&amp;gt; LV HH Metered</t>
  </si>
  <si>
    <t>&amp;gt; LV Sub HH Metered</t>
  </si>
  <si>
    <t>&amp;gt; HV HH Metered</t>
  </si>
  <si>
    <t>&amp;gt; HV Sub HH Metered</t>
  </si>
  <si>
    <t>&amp;gt; NHH UMS category A</t>
  </si>
  <si>
    <t>NHH UMS category A</t>
  </si>
  <si>
    <t>LDNO LV: NHH UMS category A</t>
  </si>
  <si>
    <t>LDNO HV: NHH UMS category A</t>
  </si>
  <si>
    <t>&amp;gt; NHH UMS category B</t>
  </si>
  <si>
    <t>NHH UMS category B</t>
  </si>
  <si>
    <t>LDNO LV: NHH UMS category B</t>
  </si>
  <si>
    <t>LDNO HV: NHH UMS category B</t>
  </si>
  <si>
    <t>&amp;gt; NHH UMS category C</t>
  </si>
  <si>
    <t>NHH UMS category C</t>
  </si>
  <si>
    <t>LDNO LV: NHH UMS category C</t>
  </si>
  <si>
    <t>LDNO HV: NHH UMS category C</t>
  </si>
  <si>
    <t>&amp;gt; NHH UMS category D</t>
  </si>
  <si>
    <t>NHH UMS category D</t>
  </si>
  <si>
    <t>LDNO LV: NHH UMS category D</t>
  </si>
  <si>
    <t>LDNO HV: NHH UMS category D</t>
  </si>
  <si>
    <t>&amp;gt; LV UMS (Pseudo HH Metered)</t>
  </si>
  <si>
    <t>&amp;gt; LV Generation NHH</t>
  </si>
  <si>
    <t>&amp;gt; LV Sub Generation NHH</t>
  </si>
  <si>
    <t>&amp;gt; LV Generation Intermittent</t>
  </si>
  <si>
    <t>&amp;gt; LV Generation Non-Intermittent</t>
  </si>
  <si>
    <t>&amp;gt; LV Sub Generation Intermittent</t>
  </si>
  <si>
    <t>&amp;gt; LV Sub Generation Non-Intermittent</t>
  </si>
  <si>
    <t>&amp;gt; HV Generation Intermittent</t>
  </si>
  <si>
    <t>&amp;gt; HV Generation Non-Intermittent</t>
  </si>
  <si>
    <t>&amp;gt; HV Sub Generation Intermittent</t>
  </si>
  <si>
    <t>&amp;gt; HV Sub Generation Non-Intermittent</t>
  </si>
  <si>
    <t>ENW4 DCP130</t>
  </si>
  <si>
    <t>NP Northeast4 DCP130</t>
  </si>
  <si>
    <t>NP Yorkshire4 DCP130</t>
  </si>
  <si>
    <t>SPEN SPD4 DCP130</t>
  </si>
  <si>
    <t>SPEN SPM4 DCP130</t>
  </si>
  <si>
    <t>SSEPD SEPD4 DCP130</t>
  </si>
  <si>
    <t>SSEPD SHEPD5 DCP130</t>
  </si>
  <si>
    <t>UKPN EPN4 DCP130</t>
  </si>
  <si>
    <t>UKPN LPN5 DCP130</t>
  </si>
  <si>
    <t>UKPN SPN4 DCP130</t>
  </si>
  <si>
    <t>WPD EastM4 DCP130</t>
  </si>
  <si>
    <t>WPD SWales5 DCP130</t>
  </si>
  <si>
    <t>WPD SWest5 DCP130</t>
  </si>
  <si>
    <t>WPD WestM4 DCP130</t>
  </si>
  <si>
    <t>New Tariffs</t>
  </si>
  <si>
    <t>DCP130</t>
  </si>
  <si>
    <t>Actual Diff</t>
  </si>
  <si>
    <t>% Diff</t>
  </si>
  <si>
    <t>&gt;Domestic Off Peak (related MPAN)</t>
  </si>
  <si>
    <t>&gt;Small Non Domestic Unrestricted</t>
  </si>
  <si>
    <t>&gt;Small Non Domestic Two Rate</t>
  </si>
  <si>
    <t>&gt;Small Non Domestic Off Peak (related MPAN)</t>
  </si>
  <si>
    <t>&gt;LV Medium Non-Domestic</t>
  </si>
  <si>
    <t>&gt; NHH UMS category A</t>
  </si>
  <si>
    <t>&gt; NHH UMS category B</t>
  </si>
  <si>
    <t>&gt; NHH UMS category C</t>
  </si>
  <si>
    <t>&gt; NHH UMS category D</t>
  </si>
</sst>
</file>

<file path=xl/styles.xml><?xml version="1.0" encoding="utf-8"?>
<styleSheet xmlns="http://schemas.openxmlformats.org/spreadsheetml/2006/main">
  <numFmts count="2">
    <numFmt numFmtId="164" formatCode="\ _(???,???,??0_);[Red]\ \(???,???,??0\);;@"/>
    <numFmt numFmtId="165" formatCode="0.0%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66CC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49" fontId="2" fillId="0" borderId="0" xfId="0" applyNumberFormat="1" applyFont="1" applyAlignment="1">
      <alignment horizontal="left" vertical="center"/>
    </xf>
    <xf numFmtId="164" fontId="4" fillId="3" borderId="0" xfId="0" applyNumberFormat="1" applyFont="1" applyFill="1" applyAlignment="1">
      <alignment horizontal="center" vertical="center"/>
    </xf>
    <xf numFmtId="14" fontId="3" fillId="2" borderId="0" xfId="0" applyNumberFormat="1" applyFont="1" applyFill="1" applyAlignment="1">
      <alignment horizontal="left" vertical="center"/>
    </xf>
    <xf numFmtId="0" fontId="0" fillId="0" borderId="0" xfId="0" applyAlignment="1"/>
    <xf numFmtId="49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164" fontId="0" fillId="4" borderId="0" xfId="0" applyNumberFormat="1" applyFill="1" applyAlignment="1"/>
    <xf numFmtId="1" fontId="0" fillId="0" borderId="0" xfId="0" applyNumberFormat="1"/>
    <xf numFmtId="0" fontId="0" fillId="0" borderId="1" xfId="0" applyBorder="1"/>
    <xf numFmtId="1" fontId="0" fillId="6" borderId="1" xfId="0" applyNumberFormat="1" applyFill="1" applyBorder="1"/>
    <xf numFmtId="49" fontId="3" fillId="2" borderId="1" xfId="0" applyNumberFormat="1" applyFont="1" applyFill="1" applyBorder="1" applyAlignment="1">
      <alignment horizontal="center" vertical="center"/>
    </xf>
    <xf numFmtId="1" fontId="0" fillId="5" borderId="1" xfId="0" applyNumberFormat="1" applyFill="1" applyBorder="1"/>
    <xf numFmtId="165" fontId="0" fillId="6" borderId="1" xfId="1" applyNumberFormat="1" applyFont="1" applyFill="1" applyBorder="1"/>
    <xf numFmtId="165" fontId="0" fillId="0" borderId="0" xfId="1" applyNumberFormat="1" applyFont="1"/>
    <xf numFmtId="3" fontId="0" fillId="5" borderId="1" xfId="0" applyNumberFormat="1" applyFill="1" applyBorder="1"/>
    <xf numFmtId="3" fontId="3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/>
    <xf numFmtId="3" fontId="0" fillId="6" borderId="1" xfId="0" applyNumberFormat="1" applyFill="1" applyBorder="1"/>
    <xf numFmtId="0" fontId="0" fillId="0" borderId="1" xfId="0" applyBorder="1" applyAlignment="1">
      <alignment horizontal="center" vertical="center"/>
    </xf>
    <xf numFmtId="17" fontId="0" fillId="5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65" fontId="0" fillId="6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96"/>
  <sheetViews>
    <sheetView workbookViewId="0">
      <selection activeCell="D1" sqref="D1"/>
    </sheetView>
  </sheetViews>
  <sheetFormatPr defaultRowHeight="15"/>
  <cols>
    <col min="1" max="1" width="10.7109375" bestFit="1" customWidth="1"/>
    <col min="2" max="2" width="17.42578125" bestFit="1" customWidth="1"/>
    <col min="3" max="3" width="45.7109375" bestFit="1" customWidth="1"/>
    <col min="4" max="4" width="19.42578125" bestFit="1" customWidth="1"/>
    <col min="5" max="5" width="26.5703125" bestFit="1" customWidth="1"/>
    <col min="6" max="6" width="26" bestFit="1" customWidth="1"/>
    <col min="7" max="7" width="23.140625" bestFit="1" customWidth="1"/>
    <col min="8" max="8" width="23.5703125" bestFit="1" customWidth="1"/>
    <col min="9" max="9" width="24.7109375" bestFit="1" customWidth="1"/>
    <col min="10" max="10" width="26" bestFit="1" customWidth="1"/>
    <col min="11" max="13" width="23.7109375" bestFit="1" customWidth="1"/>
    <col min="14" max="14" width="24.7109375" bestFit="1" customWidth="1"/>
    <col min="15" max="15" width="25.7109375" bestFit="1" customWidth="1"/>
    <col min="16" max="16" width="25" bestFit="1" customWidth="1"/>
    <col min="17" max="17" width="25.85546875" bestFit="1" customWidth="1"/>
    <col min="19" max="19" width="9.85546875" bestFit="1" customWidth="1"/>
    <col min="20" max="20" width="45.7109375" bestFit="1" customWidth="1"/>
    <col min="21" max="21" width="12.42578125" bestFit="1" customWidth="1"/>
    <col min="22" max="22" width="19.5703125" bestFit="1" customWidth="1"/>
    <col min="23" max="23" width="19" bestFit="1" customWidth="1"/>
    <col min="24" max="24" width="16.140625" bestFit="1" customWidth="1"/>
    <col min="25" max="25" width="16.5703125" bestFit="1" customWidth="1"/>
    <col min="26" max="26" width="17.85546875" bestFit="1" customWidth="1"/>
    <col min="27" max="27" width="19" bestFit="1" customWidth="1"/>
    <col min="28" max="30" width="16.7109375" bestFit="1" customWidth="1"/>
    <col min="31" max="31" width="17.85546875" bestFit="1" customWidth="1"/>
    <col min="32" max="32" width="18.7109375" bestFit="1" customWidth="1"/>
    <col min="33" max="33" width="18.140625" bestFit="1" customWidth="1"/>
    <col min="34" max="34" width="18.85546875" bestFit="1" customWidth="1"/>
  </cols>
  <sheetData>
    <row r="1" spans="1:34" ht="15.75">
      <c r="A1" s="3">
        <v>40940</v>
      </c>
      <c r="B1" s="1" t="s">
        <v>0</v>
      </c>
      <c r="C1" s="4"/>
      <c r="D1" s="6" t="s">
        <v>84</v>
      </c>
      <c r="E1" s="6" t="s">
        <v>85</v>
      </c>
      <c r="F1" s="6" t="s">
        <v>86</v>
      </c>
      <c r="G1" s="6" t="s">
        <v>87</v>
      </c>
      <c r="H1" s="6" t="s">
        <v>88</v>
      </c>
      <c r="I1" s="6" t="s">
        <v>89</v>
      </c>
      <c r="J1" s="6" t="s">
        <v>90</v>
      </c>
      <c r="K1" s="6" t="s">
        <v>91</v>
      </c>
      <c r="L1" s="6" t="s">
        <v>92</v>
      </c>
      <c r="M1" s="6" t="s">
        <v>93</v>
      </c>
      <c r="N1" s="6" t="s">
        <v>94</v>
      </c>
      <c r="O1" s="6" t="s">
        <v>95</v>
      </c>
      <c r="P1" s="6" t="s">
        <v>96</v>
      </c>
      <c r="Q1" s="6" t="s">
        <v>97</v>
      </c>
      <c r="R1" s="4"/>
      <c r="S1" s="6" t="s">
        <v>152</v>
      </c>
      <c r="T1" s="4"/>
      <c r="U1" s="6" t="s">
        <v>138</v>
      </c>
      <c r="V1" s="6" t="s">
        <v>139</v>
      </c>
      <c r="W1" s="6" t="s">
        <v>140</v>
      </c>
      <c r="X1" s="6" t="s">
        <v>141</v>
      </c>
      <c r="Y1" s="6" t="s">
        <v>142</v>
      </c>
      <c r="Z1" s="6" t="s">
        <v>143</v>
      </c>
      <c r="AA1" s="6" t="s">
        <v>144</v>
      </c>
      <c r="AB1" s="6" t="s">
        <v>145</v>
      </c>
      <c r="AC1" s="6" t="s">
        <v>146</v>
      </c>
      <c r="AD1" s="6" t="s">
        <v>147</v>
      </c>
      <c r="AE1" s="6" t="s">
        <v>148</v>
      </c>
      <c r="AF1" s="6" t="s">
        <v>149</v>
      </c>
      <c r="AG1" s="6" t="s">
        <v>150</v>
      </c>
      <c r="AH1" s="6" t="s">
        <v>151</v>
      </c>
    </row>
    <row r="2" spans="1:34">
      <c r="A2" s="4"/>
      <c r="B2" s="4"/>
      <c r="C2" s="5" t="s">
        <v>1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 t="s">
        <v>98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>
      <c r="A3" s="4"/>
      <c r="B3" s="4"/>
      <c r="C3" s="5" t="s">
        <v>2</v>
      </c>
      <c r="D3" s="2">
        <v>214407656.70433715</v>
      </c>
      <c r="E3" s="2">
        <v>127416144.80474401</v>
      </c>
      <c r="F3" s="2">
        <v>159395293.82730201</v>
      </c>
      <c r="G3" s="2">
        <v>158808315.52445301</v>
      </c>
      <c r="H3" s="2">
        <v>155461207.31168899</v>
      </c>
      <c r="I3" s="2">
        <v>248664688.76891801</v>
      </c>
      <c r="J3" s="2">
        <v>100879440.383421</v>
      </c>
      <c r="K3" s="2">
        <v>179066450.027392</v>
      </c>
      <c r="L3" s="2">
        <v>146216297.31330401</v>
      </c>
      <c r="M3" s="2">
        <v>140892446.648671</v>
      </c>
      <c r="N3" s="2">
        <v>118441022.672241</v>
      </c>
      <c r="O3" s="2">
        <v>105806305.59248801</v>
      </c>
      <c r="P3" s="2">
        <v>136627260.74081901</v>
      </c>
      <c r="Q3" s="2">
        <v>174869168.61056101</v>
      </c>
      <c r="R3" s="4"/>
      <c r="S3" s="4"/>
      <c r="T3" s="5" t="s">
        <v>2</v>
      </c>
      <c r="U3" s="2">
        <v>215004670.594311</v>
      </c>
      <c r="V3" s="2">
        <v>128190967.27274901</v>
      </c>
      <c r="W3" s="2">
        <v>160025643.53820401</v>
      </c>
      <c r="X3" s="2">
        <v>159611905.70775101</v>
      </c>
      <c r="Y3" s="2">
        <v>155828667.29278699</v>
      </c>
      <c r="Z3" s="2">
        <v>249054739.28391999</v>
      </c>
      <c r="AA3" s="2">
        <v>101650292.505015</v>
      </c>
      <c r="AB3" s="2">
        <v>179404452.73650599</v>
      </c>
      <c r="AC3" s="2">
        <v>146419554.35392299</v>
      </c>
      <c r="AD3" s="2">
        <v>141129250.538721</v>
      </c>
      <c r="AE3" s="2">
        <v>118903907.25468828</v>
      </c>
      <c r="AF3" s="2">
        <v>106211060.66682941</v>
      </c>
      <c r="AG3" s="2">
        <v>136843180.88577837</v>
      </c>
      <c r="AH3" s="2">
        <v>175381559.73121947</v>
      </c>
    </row>
    <row r="4" spans="1:34">
      <c r="A4" s="4"/>
      <c r="B4" s="4"/>
      <c r="C4" s="5" t="s">
        <v>3</v>
      </c>
      <c r="D4" s="2">
        <v>199256.064674447</v>
      </c>
      <c r="E4" s="2">
        <v>98950.850083244906</v>
      </c>
      <c r="F4" s="2">
        <v>1265791.3074171999</v>
      </c>
      <c r="G4" s="2">
        <v>640480.023724803</v>
      </c>
      <c r="H4" s="2">
        <v>170943.08968626201</v>
      </c>
      <c r="I4" s="2">
        <v>221334.280970825</v>
      </c>
      <c r="J4" s="2">
        <v>66116.154230899905</v>
      </c>
      <c r="K4" s="2">
        <v>97058.466038951694</v>
      </c>
      <c r="L4" s="2">
        <v>8575.4100037259595</v>
      </c>
      <c r="M4" s="2">
        <v>55716.338163575499</v>
      </c>
      <c r="N4" s="2">
        <v>97830.837339999998</v>
      </c>
      <c r="O4" s="2">
        <v>28291.129949999999</v>
      </c>
      <c r="P4" s="2">
        <v>53050.532599999999</v>
      </c>
      <c r="Q4" s="2">
        <v>77410.150659999999</v>
      </c>
      <c r="R4" s="4"/>
      <c r="S4" s="4"/>
      <c r="T4" s="5" t="s">
        <v>3</v>
      </c>
      <c r="U4" s="2">
        <v>199835.43983369801</v>
      </c>
      <c r="V4" s="2">
        <v>99530.024898238597</v>
      </c>
      <c r="W4" s="2">
        <v>1271164.0694742401</v>
      </c>
      <c r="X4" s="2">
        <v>643581.72692041297</v>
      </c>
      <c r="Y4" s="2">
        <v>171322.79184497401</v>
      </c>
      <c r="Z4" s="2">
        <v>221583.80760227499</v>
      </c>
      <c r="AA4" s="2">
        <v>66629.869786839103</v>
      </c>
      <c r="AB4" s="2">
        <v>97264.993995429497</v>
      </c>
      <c r="AC4" s="2">
        <v>8584.4536310427902</v>
      </c>
      <c r="AD4" s="2">
        <v>55821.812454006002</v>
      </c>
      <c r="AE4" s="2">
        <v>98309.576690000002</v>
      </c>
      <c r="AF4" s="2">
        <v>28395.723100000003</v>
      </c>
      <c r="AG4" s="2">
        <v>53169.629700000005</v>
      </c>
      <c r="AH4" s="2">
        <v>77644.139980000007</v>
      </c>
    </row>
    <row r="5" spans="1:34">
      <c r="A5" s="4"/>
      <c r="B5" s="4"/>
      <c r="C5" s="5" t="s">
        <v>4</v>
      </c>
      <c r="D5" s="2">
        <v>115486.53805518645</v>
      </c>
      <c r="E5" s="2">
        <v>19034.194273249701</v>
      </c>
      <c r="F5" s="2">
        <v>64321.092155550497</v>
      </c>
      <c r="G5" s="2">
        <v>380075.02442614001</v>
      </c>
      <c r="H5" s="2">
        <v>81966.136880994498</v>
      </c>
      <c r="I5" s="2">
        <v>251582.395691552</v>
      </c>
      <c r="J5" s="2">
        <v>8570.9135044308496</v>
      </c>
      <c r="K5" s="2">
        <v>245553.10090450299</v>
      </c>
      <c r="L5" s="2">
        <v>238878.71520883701</v>
      </c>
      <c r="M5" s="2">
        <v>121164.556020301</v>
      </c>
      <c r="N5" s="2">
        <v>150595.48375000001</v>
      </c>
      <c r="O5" s="2">
        <v>44093.389439999999</v>
      </c>
      <c r="P5" s="2">
        <v>46885.118020000002</v>
      </c>
      <c r="Q5" s="2">
        <v>218216.93384000001</v>
      </c>
      <c r="R5" s="4"/>
      <c r="S5" s="4"/>
      <c r="T5" s="5" t="s">
        <v>4</v>
      </c>
      <c r="U5" s="2">
        <v>115802.59708307</v>
      </c>
      <c r="V5" s="2">
        <v>19152.4336468603</v>
      </c>
      <c r="W5" s="2">
        <v>64624.709835246198</v>
      </c>
      <c r="X5" s="2">
        <v>381645.701969977</v>
      </c>
      <c r="Y5" s="2">
        <v>82189.299286160705</v>
      </c>
      <c r="Z5" s="2">
        <v>251806.09325764299</v>
      </c>
      <c r="AA5" s="2">
        <v>8634.2643161016604</v>
      </c>
      <c r="AB5" s="2">
        <v>245778.40443376801</v>
      </c>
      <c r="AC5" s="2">
        <v>239296.579157461</v>
      </c>
      <c r="AD5" s="2">
        <v>121267.966481075</v>
      </c>
      <c r="AE5" s="2">
        <v>151126.98800000001</v>
      </c>
      <c r="AF5" s="2">
        <v>44294.072400000005</v>
      </c>
      <c r="AG5" s="2">
        <v>47005.819780000005</v>
      </c>
      <c r="AH5" s="2">
        <v>218981.85991</v>
      </c>
    </row>
    <row r="6" spans="1:34">
      <c r="A6" s="4"/>
      <c r="B6" s="4"/>
      <c r="C6" s="5" t="s">
        <v>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 t="s">
        <v>99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>
      <c r="A7" s="4"/>
      <c r="B7" s="4"/>
      <c r="C7" s="5" t="s">
        <v>6</v>
      </c>
      <c r="D7" s="2">
        <v>22375078.315095242</v>
      </c>
      <c r="E7" s="2">
        <v>9832211.1238435302</v>
      </c>
      <c r="F7" s="2">
        <v>13565205.118646899</v>
      </c>
      <c r="G7" s="2">
        <v>22635462.338879898</v>
      </c>
      <c r="H7" s="2">
        <v>15157551.531492401</v>
      </c>
      <c r="I7" s="2">
        <v>28315914.72027</v>
      </c>
      <c r="J7" s="2">
        <v>17871128.068202</v>
      </c>
      <c r="K7" s="2">
        <v>102469047.81358799</v>
      </c>
      <c r="L7" s="2">
        <v>16337403.237712501</v>
      </c>
      <c r="M7" s="2">
        <v>59284551.303118803</v>
      </c>
      <c r="N7" s="2">
        <v>92906160.9609721</v>
      </c>
      <c r="O7" s="2">
        <v>7831039.8101835698</v>
      </c>
      <c r="P7" s="2">
        <v>31894499.010136001</v>
      </c>
      <c r="Q7" s="2">
        <v>32522115.212877199</v>
      </c>
      <c r="R7" s="4"/>
      <c r="S7" s="4"/>
      <c r="T7" s="5" t="s">
        <v>6</v>
      </c>
      <c r="U7" s="2">
        <v>22433213.862839699</v>
      </c>
      <c r="V7" s="2">
        <v>9890482.2974991109</v>
      </c>
      <c r="W7" s="2">
        <v>13617206.8644691</v>
      </c>
      <c r="X7" s="2">
        <v>22753153.000621799</v>
      </c>
      <c r="Y7" s="2">
        <v>15190639.337966301</v>
      </c>
      <c r="Z7" s="2">
        <v>28355035.720785599</v>
      </c>
      <c r="AA7" s="2">
        <v>18014278.6295413</v>
      </c>
      <c r="AB7" s="2">
        <v>102621185.97696</v>
      </c>
      <c r="AC7" s="2">
        <v>16354273.8856305</v>
      </c>
      <c r="AD7" s="2">
        <v>59384174.2432293</v>
      </c>
      <c r="AE7" s="2">
        <v>93303761.100689009</v>
      </c>
      <c r="AF7" s="2">
        <v>7860585.0868211668</v>
      </c>
      <c r="AG7" s="2">
        <v>31941540.717300989</v>
      </c>
      <c r="AH7" s="2">
        <v>32611652.258444652</v>
      </c>
    </row>
    <row r="8" spans="1:34">
      <c r="A8" s="4"/>
      <c r="B8" s="4"/>
      <c r="C8" s="5" t="s">
        <v>7</v>
      </c>
      <c r="D8" s="2">
        <v>1307.251732141201</v>
      </c>
      <c r="E8" s="2">
        <v>0</v>
      </c>
      <c r="F8" s="2">
        <v>0</v>
      </c>
      <c r="G8" s="2">
        <v>3894.9268393264001</v>
      </c>
      <c r="H8" s="2">
        <v>4966.2932399327201</v>
      </c>
      <c r="I8" s="2">
        <v>8957.1986716561005</v>
      </c>
      <c r="J8" s="2">
        <v>590.59058381230705</v>
      </c>
      <c r="K8" s="2">
        <v>3928.98132184424</v>
      </c>
      <c r="L8" s="2">
        <v>60.029571221391102</v>
      </c>
      <c r="M8" s="2">
        <v>2051.0954623600401</v>
      </c>
      <c r="N8" s="2">
        <v>14598.81943</v>
      </c>
      <c r="O8" s="2">
        <v>0</v>
      </c>
      <c r="P8" s="2">
        <v>5084.1904800000002</v>
      </c>
      <c r="Q8" s="2">
        <v>5526.7076999999999</v>
      </c>
      <c r="R8" s="4"/>
      <c r="S8" s="4"/>
      <c r="T8" s="5" t="s">
        <v>7</v>
      </c>
      <c r="U8" s="2">
        <v>1310.8853114073199</v>
      </c>
      <c r="V8" s="2">
        <v>0</v>
      </c>
      <c r="W8" s="2">
        <v>0</v>
      </c>
      <c r="X8" s="2">
        <v>3914.6751979231599</v>
      </c>
      <c r="Y8" s="2">
        <v>4975.67523609826</v>
      </c>
      <c r="Z8" s="2">
        <v>8970.9458640817393</v>
      </c>
      <c r="AA8" s="2">
        <v>595.27601778926896</v>
      </c>
      <c r="AB8" s="2">
        <v>3937.0979629129101</v>
      </c>
      <c r="AC8" s="2">
        <v>60.0961876435763</v>
      </c>
      <c r="AD8" s="2">
        <v>2054.8453237690701</v>
      </c>
      <c r="AE8" s="2">
        <v>14666.247009999999</v>
      </c>
      <c r="AF8" s="2">
        <v>0</v>
      </c>
      <c r="AG8" s="2">
        <v>5092.6169500000005</v>
      </c>
      <c r="AH8" s="2">
        <v>5540.6812999999984</v>
      </c>
    </row>
    <row r="9" spans="1:34">
      <c r="A9" s="4"/>
      <c r="B9" s="4"/>
      <c r="C9" s="5" t="s">
        <v>8</v>
      </c>
      <c r="D9" s="2">
        <v>18088.878037411538</v>
      </c>
      <c r="E9" s="2">
        <v>3869.7877229606502</v>
      </c>
      <c r="F9" s="2">
        <v>5750.5525958625803</v>
      </c>
      <c r="G9" s="2">
        <v>3527.2829513885999</v>
      </c>
      <c r="H9" s="2">
        <v>9351.7106215179301</v>
      </c>
      <c r="I9" s="2">
        <v>7967.38407835822</v>
      </c>
      <c r="J9" s="2">
        <v>0</v>
      </c>
      <c r="K9" s="2">
        <v>40312.228779147699</v>
      </c>
      <c r="L9" s="2">
        <v>144531.65891442</v>
      </c>
      <c r="M9" s="2">
        <v>5502.6505893212798</v>
      </c>
      <c r="N9" s="2">
        <v>16443.370330000002</v>
      </c>
      <c r="O9" s="2">
        <v>0</v>
      </c>
      <c r="P9" s="2">
        <v>2033.7723100000001</v>
      </c>
      <c r="Q9" s="2">
        <v>4955.0306899999996</v>
      </c>
      <c r="R9" s="4"/>
      <c r="S9" s="4"/>
      <c r="T9" s="5" t="s">
        <v>8</v>
      </c>
      <c r="U9" s="2">
        <v>18136.2001419179</v>
      </c>
      <c r="V9" s="2">
        <v>3892.5260291402601</v>
      </c>
      <c r="W9" s="2">
        <v>5777.5050536682902</v>
      </c>
      <c r="X9" s="2">
        <v>3543.8336727746901</v>
      </c>
      <c r="Y9" s="2">
        <v>9379.0909403122896</v>
      </c>
      <c r="Z9" s="2">
        <v>7979.8747167207503</v>
      </c>
      <c r="AA9" s="2">
        <v>0</v>
      </c>
      <c r="AB9" s="2">
        <v>40362.7687116253</v>
      </c>
      <c r="AC9" s="2">
        <v>144695.65328015399</v>
      </c>
      <c r="AD9" s="2">
        <v>5508.9828106818104</v>
      </c>
      <c r="AE9" s="2">
        <v>16513.211179999998</v>
      </c>
      <c r="AF9" s="2">
        <v>0</v>
      </c>
      <c r="AG9" s="2">
        <v>2038.0915899999998</v>
      </c>
      <c r="AH9" s="2">
        <v>4973.1175300000004</v>
      </c>
    </row>
    <row r="10" spans="1:34">
      <c r="A10" s="4"/>
      <c r="B10" s="4"/>
      <c r="C10" s="5" t="s">
        <v>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 t="s">
        <v>100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>
      <c r="A11" s="4"/>
      <c r="B11" s="4"/>
      <c r="C11" s="5" t="s">
        <v>10</v>
      </c>
      <c r="D11" s="2">
        <v>90339.056034045134</v>
      </c>
      <c r="E11" s="2">
        <v>415390.03780453699</v>
      </c>
      <c r="F11" s="2">
        <v>216817.14320450099</v>
      </c>
      <c r="G11" s="2">
        <v>1305118.87620931</v>
      </c>
      <c r="H11" s="2">
        <v>86093.804235227901</v>
      </c>
      <c r="I11" s="2">
        <v>874801.31118670898</v>
      </c>
      <c r="J11" s="2">
        <v>10577909.893475801</v>
      </c>
      <c r="K11" s="2">
        <v>268524.09638094401</v>
      </c>
      <c r="L11" s="2">
        <v>230889.684460124</v>
      </c>
      <c r="M11" s="2">
        <v>302013.32372416399</v>
      </c>
      <c r="N11" s="2">
        <v>825546.52481872996</v>
      </c>
      <c r="O11" s="2">
        <v>12002.0682757347</v>
      </c>
      <c r="P11" s="2">
        <v>200237.15980667199</v>
      </c>
      <c r="Q11" s="2">
        <v>95017.634279817401</v>
      </c>
      <c r="R11" s="4"/>
      <c r="S11" s="4"/>
      <c r="T11" s="5" t="s">
        <v>10</v>
      </c>
      <c r="U11" s="2">
        <v>90339.056034045105</v>
      </c>
      <c r="V11" s="2">
        <v>416648.79549485398</v>
      </c>
      <c r="W11" s="2">
        <v>217849.60579119</v>
      </c>
      <c r="X11" s="2">
        <v>1310696.30730422</v>
      </c>
      <c r="Y11" s="2">
        <v>86357.088040228598</v>
      </c>
      <c r="Z11" s="2">
        <v>874801.31118670898</v>
      </c>
      <c r="AA11" s="2">
        <v>10657592.830526499</v>
      </c>
      <c r="AB11" s="2">
        <v>268524.09638094401</v>
      </c>
      <c r="AC11" s="2">
        <v>232021.49663884999</v>
      </c>
      <c r="AD11" s="2">
        <v>302852.24962339702</v>
      </c>
      <c r="AE11" s="2">
        <v>827521.5165048989</v>
      </c>
      <c r="AF11" s="2">
        <v>12053.80132864738</v>
      </c>
      <c r="AG11" s="2">
        <v>200237.15980667158</v>
      </c>
      <c r="AH11" s="2">
        <v>95017.634279817416</v>
      </c>
    </row>
    <row r="12" spans="1:34">
      <c r="A12" s="4"/>
      <c r="B12" s="4"/>
      <c r="C12" s="5" t="s">
        <v>11</v>
      </c>
      <c r="D12" s="2">
        <v>0</v>
      </c>
      <c r="E12" s="2">
        <v>0</v>
      </c>
      <c r="F12" s="2">
        <v>0</v>
      </c>
      <c r="G12" s="2">
        <v>1011.50036004328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4"/>
      <c r="S12" s="4"/>
      <c r="T12" s="5" t="s">
        <v>11</v>
      </c>
      <c r="U12" s="2">
        <v>0</v>
      </c>
      <c r="V12" s="2">
        <v>0</v>
      </c>
      <c r="W12" s="2">
        <v>0</v>
      </c>
      <c r="X12" s="2">
        <v>1011.50036004328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</row>
    <row r="13" spans="1:34">
      <c r="A13" s="4"/>
      <c r="B13" s="4"/>
      <c r="C13" s="5" t="s">
        <v>12</v>
      </c>
      <c r="D13" s="2">
        <v>0</v>
      </c>
      <c r="E13" s="2">
        <v>0</v>
      </c>
      <c r="F13" s="2">
        <v>0</v>
      </c>
      <c r="G13" s="2">
        <v>706.24125976756204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4"/>
      <c r="S13" s="4"/>
      <c r="T13" s="5" t="s">
        <v>12</v>
      </c>
      <c r="U13" s="2">
        <v>0</v>
      </c>
      <c r="V13" s="2">
        <v>0</v>
      </c>
      <c r="W13" s="2">
        <v>0</v>
      </c>
      <c r="X13" s="2">
        <v>715.06927551465606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</row>
    <row r="14" spans="1:34">
      <c r="A14" s="4"/>
      <c r="B14" s="4"/>
      <c r="C14" s="5" t="s">
        <v>13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 t="s">
        <v>101</v>
      </c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>
      <c r="A15" s="4"/>
      <c r="B15" s="4"/>
      <c r="C15" s="5" t="s">
        <v>14</v>
      </c>
      <c r="D15" s="2">
        <v>38304375.844637476</v>
      </c>
      <c r="E15" s="2">
        <v>20051773.796208099</v>
      </c>
      <c r="F15" s="2">
        <v>28987844.966691598</v>
      </c>
      <c r="G15" s="2">
        <v>40110036.8549098</v>
      </c>
      <c r="H15" s="2">
        <v>33929264.765717298</v>
      </c>
      <c r="I15" s="2">
        <v>53965501.136355102</v>
      </c>
      <c r="J15" s="2">
        <v>28089134.371191099</v>
      </c>
      <c r="K15" s="2">
        <v>35757418.324305803</v>
      </c>
      <c r="L15" s="2">
        <v>42176391.714289002</v>
      </c>
      <c r="M15" s="2">
        <v>21618326.610835001</v>
      </c>
      <c r="N15" s="2">
        <v>21166597.285936799</v>
      </c>
      <c r="O15" s="2">
        <v>20788446.9487384</v>
      </c>
      <c r="P15" s="2">
        <v>32522662.5506556</v>
      </c>
      <c r="Q15" s="2">
        <v>32005139.914243702</v>
      </c>
      <c r="R15" s="4"/>
      <c r="S15" s="4"/>
      <c r="T15" s="5" t="s">
        <v>14</v>
      </c>
      <c r="U15" s="2">
        <v>38416294.009117901</v>
      </c>
      <c r="V15" s="2">
        <v>20163977.536340699</v>
      </c>
      <c r="W15" s="2">
        <v>29108058.3808887</v>
      </c>
      <c r="X15" s="2">
        <v>40321736.1792036</v>
      </c>
      <c r="Y15" s="2">
        <v>34004070.462743901</v>
      </c>
      <c r="Z15" s="2">
        <v>54050029.331296198</v>
      </c>
      <c r="AA15" s="2">
        <v>28305450.096149798</v>
      </c>
      <c r="AB15" s="2">
        <v>35808735.7123551</v>
      </c>
      <c r="AC15" s="2">
        <v>42208486.640054002</v>
      </c>
      <c r="AD15" s="2">
        <v>21648766.055057298</v>
      </c>
      <c r="AE15" s="2">
        <v>21242283.333851587</v>
      </c>
      <c r="AF15" s="2">
        <v>20862663.92258833</v>
      </c>
      <c r="AG15" s="2">
        <v>32566334.966472566</v>
      </c>
      <c r="AH15" s="2">
        <v>32115563.009376999</v>
      </c>
    </row>
    <row r="16" spans="1:34">
      <c r="A16" s="4"/>
      <c r="B16" s="4"/>
      <c r="C16" s="5" t="s">
        <v>15</v>
      </c>
      <c r="D16" s="2">
        <v>14163.760585288861</v>
      </c>
      <c r="E16" s="2">
        <v>1932.63526007275</v>
      </c>
      <c r="F16" s="2">
        <v>2070.1320163015998</v>
      </c>
      <c r="G16" s="2">
        <v>40614.523500151903</v>
      </c>
      <c r="H16" s="2">
        <v>12628.258415569</v>
      </c>
      <c r="I16" s="2">
        <v>21195.039753353401</v>
      </c>
      <c r="J16" s="2">
        <v>2242.40336884309</v>
      </c>
      <c r="K16" s="2">
        <v>7268.8357266175399</v>
      </c>
      <c r="L16" s="2">
        <v>421.26763475635403</v>
      </c>
      <c r="M16" s="2">
        <v>1624.03812273174</v>
      </c>
      <c r="N16" s="2">
        <v>10728.267320000001</v>
      </c>
      <c r="O16" s="2">
        <v>184.40147999999999</v>
      </c>
      <c r="P16" s="2">
        <v>5839.0535300000001</v>
      </c>
      <c r="Q16" s="2">
        <v>8006.4005500000003</v>
      </c>
      <c r="R16" s="4"/>
      <c r="S16" s="4"/>
      <c r="T16" s="5" t="s">
        <v>15</v>
      </c>
      <c r="U16" s="2">
        <v>14207.9125609037</v>
      </c>
      <c r="V16" s="2">
        <v>1944.2200058203</v>
      </c>
      <c r="W16" s="2">
        <v>2080.22729558728</v>
      </c>
      <c r="X16" s="2">
        <v>40820.951842794602</v>
      </c>
      <c r="Y16" s="2">
        <v>12656.2769172755</v>
      </c>
      <c r="Z16" s="2">
        <v>21226.822978160901</v>
      </c>
      <c r="AA16" s="2">
        <v>2259.3619817408799</v>
      </c>
      <c r="AB16" s="2">
        <v>7284.0853971260303</v>
      </c>
      <c r="AC16" s="2">
        <v>421.26763475635403</v>
      </c>
      <c r="AD16" s="2">
        <v>1626.1056425095801</v>
      </c>
      <c r="AE16" s="2">
        <v>10769.19052</v>
      </c>
      <c r="AF16" s="2">
        <v>184.98763</v>
      </c>
      <c r="AG16" s="2">
        <v>5848.6001500000002</v>
      </c>
      <c r="AH16" s="2">
        <v>8028.6345099999999</v>
      </c>
    </row>
    <row r="17" spans="1:34">
      <c r="A17" s="4"/>
      <c r="B17" s="4"/>
      <c r="C17" s="5" t="s">
        <v>16</v>
      </c>
      <c r="D17" s="2">
        <v>12527.936112857968</v>
      </c>
      <c r="E17" s="2">
        <v>1060.5592146715801</v>
      </c>
      <c r="F17" s="2">
        <v>13660.933065458599</v>
      </c>
      <c r="G17" s="2">
        <v>63038.407722174299</v>
      </c>
      <c r="H17" s="2">
        <v>24749.839924227799</v>
      </c>
      <c r="I17" s="2">
        <v>20365.852057569999</v>
      </c>
      <c r="J17" s="2">
        <v>0</v>
      </c>
      <c r="K17" s="2">
        <v>35155.778966858103</v>
      </c>
      <c r="L17" s="2">
        <v>33529.549362403603</v>
      </c>
      <c r="M17" s="2">
        <v>8304.8893602544995</v>
      </c>
      <c r="N17" s="2">
        <v>27164.33325</v>
      </c>
      <c r="O17" s="2">
        <v>6004.2286400000003</v>
      </c>
      <c r="P17" s="2">
        <v>47600.697840000001</v>
      </c>
      <c r="Q17" s="2">
        <v>47565.178619999999</v>
      </c>
      <c r="R17" s="4"/>
      <c r="S17" s="4"/>
      <c r="T17" s="5" t="s">
        <v>16</v>
      </c>
      <c r="U17" s="2">
        <v>12560.559008959901</v>
      </c>
      <c r="V17" s="2">
        <v>1066.0426865377699</v>
      </c>
      <c r="W17" s="2">
        <v>13715.842469898</v>
      </c>
      <c r="X17" s="2">
        <v>63389.685886720501</v>
      </c>
      <c r="Y17" s="2">
        <v>24795.943569660401</v>
      </c>
      <c r="Z17" s="2">
        <v>20390.067755467899</v>
      </c>
      <c r="AA17" s="2">
        <v>0</v>
      </c>
      <c r="AB17" s="2">
        <v>35214.080507684899</v>
      </c>
      <c r="AC17" s="2">
        <v>33577.853461897401</v>
      </c>
      <c r="AD17" s="2">
        <v>8308.8678602545006</v>
      </c>
      <c r="AE17" s="2">
        <v>27258.062160000001</v>
      </c>
      <c r="AF17" s="2">
        <v>6026.748880000001</v>
      </c>
      <c r="AG17" s="2">
        <v>47652.651400000002</v>
      </c>
      <c r="AH17" s="2">
        <v>47734.301640000005</v>
      </c>
    </row>
    <row r="18" spans="1:34">
      <c r="A18" s="4"/>
      <c r="B18" s="4"/>
      <c r="C18" s="5" t="s">
        <v>17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5" t="s">
        <v>102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>
      <c r="A19" s="4"/>
      <c r="B19" s="4"/>
      <c r="C19" s="5" t="s">
        <v>18</v>
      </c>
      <c r="D19" s="2">
        <v>13537545.681245698</v>
      </c>
      <c r="E19" s="2">
        <v>6682324.3579020798</v>
      </c>
      <c r="F19" s="2">
        <v>13744500.207327999</v>
      </c>
      <c r="G19" s="2">
        <v>7404861.5030297898</v>
      </c>
      <c r="H19" s="2">
        <v>12457822.703141</v>
      </c>
      <c r="I19" s="2">
        <v>11831287.3086826</v>
      </c>
      <c r="J19" s="2">
        <v>6587849.1703982698</v>
      </c>
      <c r="K19" s="2">
        <v>24869383.855835602</v>
      </c>
      <c r="L19" s="2">
        <v>5664714.8073284701</v>
      </c>
      <c r="M19" s="2">
        <v>14109454.188784299</v>
      </c>
      <c r="N19" s="2">
        <v>32538040.530604102</v>
      </c>
      <c r="O19" s="2">
        <v>6191437.0172312204</v>
      </c>
      <c r="P19" s="2">
        <v>10253898.619867099</v>
      </c>
      <c r="Q19" s="2">
        <v>10030298.8828211</v>
      </c>
      <c r="R19" s="4"/>
      <c r="S19" s="4"/>
      <c r="T19" s="5" t="s">
        <v>18</v>
      </c>
      <c r="U19" s="2">
        <v>13572063.584486</v>
      </c>
      <c r="V19" s="2">
        <v>6719158.6973940497</v>
      </c>
      <c r="W19" s="2">
        <v>13797330.4196814</v>
      </c>
      <c r="X19" s="2">
        <v>7446801.7742801895</v>
      </c>
      <c r="Y19" s="2">
        <v>12488345.386654099</v>
      </c>
      <c r="Z19" s="2">
        <v>11844531.1730287</v>
      </c>
      <c r="AA19" s="2">
        <v>6637232.4708430897</v>
      </c>
      <c r="AB19" s="2">
        <v>24906272.058400299</v>
      </c>
      <c r="AC19" s="2">
        <v>5672205.0614936901</v>
      </c>
      <c r="AD19" s="2">
        <v>14127788.830566101</v>
      </c>
      <c r="AE19" s="2">
        <v>32659789.598703172</v>
      </c>
      <c r="AF19" s="2">
        <v>6213234.7134966804</v>
      </c>
      <c r="AG19" s="2">
        <v>10269938.330785822</v>
      </c>
      <c r="AH19" s="2">
        <v>10064463.802508187</v>
      </c>
    </row>
    <row r="20" spans="1:34">
      <c r="A20" s="4"/>
      <c r="B20" s="4"/>
      <c r="C20" s="5" t="s">
        <v>19</v>
      </c>
      <c r="D20" s="2">
        <v>116.01693689162073</v>
      </c>
      <c r="E20" s="2">
        <v>0</v>
      </c>
      <c r="F20" s="2">
        <v>1123.60215762436</v>
      </c>
      <c r="G20" s="2">
        <v>0</v>
      </c>
      <c r="H20" s="2">
        <v>1225.10779342667</v>
      </c>
      <c r="I20" s="2">
        <v>264.58776365326901</v>
      </c>
      <c r="J20" s="2">
        <v>0</v>
      </c>
      <c r="K20" s="2">
        <v>0</v>
      </c>
      <c r="L20" s="2">
        <v>0</v>
      </c>
      <c r="M20" s="2">
        <v>55.207206875908398</v>
      </c>
      <c r="N20" s="2">
        <v>0</v>
      </c>
      <c r="O20" s="2">
        <v>0</v>
      </c>
      <c r="P20" s="2">
        <v>119.08240000000001</v>
      </c>
      <c r="Q20" s="2">
        <v>3638.29324</v>
      </c>
      <c r="R20" s="4"/>
      <c r="S20" s="4"/>
      <c r="T20" s="5" t="s">
        <v>19</v>
      </c>
      <c r="U20" s="2">
        <v>116.318784763633</v>
      </c>
      <c r="V20" s="2">
        <v>0</v>
      </c>
      <c r="W20" s="2">
        <v>1128.6065645788401</v>
      </c>
      <c r="X20" s="2">
        <v>0</v>
      </c>
      <c r="Y20" s="2">
        <v>1227.5444754349101</v>
      </c>
      <c r="Z20" s="2">
        <v>264.86042617963898</v>
      </c>
      <c r="AA20" s="2">
        <v>0</v>
      </c>
      <c r="AB20" s="2">
        <v>0</v>
      </c>
      <c r="AC20" s="2">
        <v>0</v>
      </c>
      <c r="AD20" s="2">
        <v>55.362215795160402</v>
      </c>
      <c r="AE20" s="2">
        <v>0</v>
      </c>
      <c r="AF20" s="2">
        <v>0</v>
      </c>
      <c r="AG20" s="2">
        <v>119.28303999999999</v>
      </c>
      <c r="AH20" s="2">
        <v>3651.1230400000004</v>
      </c>
    </row>
    <row r="21" spans="1:34">
      <c r="A21" s="4"/>
      <c r="B21" s="4"/>
      <c r="C21" s="5" t="s">
        <v>20</v>
      </c>
      <c r="D21" s="2">
        <v>952.203688145775</v>
      </c>
      <c r="E21" s="2">
        <v>363.61336719068902</v>
      </c>
      <c r="F21" s="2">
        <v>1383.1194689489701</v>
      </c>
      <c r="G21" s="2">
        <v>2912.5359695920702</v>
      </c>
      <c r="H21" s="2">
        <v>3289.4202445820401</v>
      </c>
      <c r="I21" s="2">
        <v>641.38856530156897</v>
      </c>
      <c r="J21" s="2">
        <v>0</v>
      </c>
      <c r="K21" s="2">
        <v>3042.8926487520398</v>
      </c>
      <c r="L21" s="2">
        <v>289.13013609972899</v>
      </c>
      <c r="M21" s="2">
        <v>41.885591357896999</v>
      </c>
      <c r="N21" s="2">
        <v>2485.6505299999999</v>
      </c>
      <c r="O21" s="2">
        <v>4318.8503099999998</v>
      </c>
      <c r="P21" s="2">
        <v>3859.6436199999998</v>
      </c>
      <c r="Q21" s="2">
        <v>10039.98935</v>
      </c>
      <c r="R21" s="4"/>
      <c r="S21" s="4"/>
      <c r="T21" s="5" t="s">
        <v>20</v>
      </c>
      <c r="U21" s="2">
        <v>954.66639968207096</v>
      </c>
      <c r="V21" s="2">
        <v>365.97235875000001</v>
      </c>
      <c r="W21" s="2">
        <v>1388.5157219832499</v>
      </c>
      <c r="X21" s="2">
        <v>2929.6589723605098</v>
      </c>
      <c r="Y21" s="2">
        <v>3297.8045801867002</v>
      </c>
      <c r="Z21" s="2">
        <v>641.86469710013</v>
      </c>
      <c r="AA21" s="2">
        <v>0</v>
      </c>
      <c r="AB21" s="2">
        <v>3050.3378327980299</v>
      </c>
      <c r="AC21" s="2">
        <v>289.75390008415297</v>
      </c>
      <c r="AD21" s="2">
        <v>41.993648953867698</v>
      </c>
      <c r="AE21" s="2">
        <v>2493.4572200000002</v>
      </c>
      <c r="AF21" s="2">
        <v>4335.4200300000002</v>
      </c>
      <c r="AG21" s="2">
        <v>3867.5628200000006</v>
      </c>
      <c r="AH21" s="2">
        <v>10070.430690000001</v>
      </c>
    </row>
    <row r="22" spans="1:34">
      <c r="A22" s="4"/>
      <c r="B22" s="4"/>
      <c r="C22" s="5" t="s">
        <v>21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5" t="s">
        <v>103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>
      <c r="A23" s="4"/>
      <c r="B23" s="4"/>
      <c r="C23" s="5" t="s">
        <v>22</v>
      </c>
      <c r="D23" s="2">
        <v>80199.486801418418</v>
      </c>
      <c r="E23" s="2">
        <v>37905.022597217001</v>
      </c>
      <c r="F23" s="2">
        <v>123532.464399444</v>
      </c>
      <c r="G23" s="2">
        <v>1214354.2164443601</v>
      </c>
      <c r="H23" s="2">
        <v>17041.402321936199</v>
      </c>
      <c r="I23" s="2">
        <v>150517.55140893499</v>
      </c>
      <c r="J23" s="2">
        <v>472925.57925226499</v>
      </c>
      <c r="K23" s="2">
        <v>36958.563275238499</v>
      </c>
      <c r="L23" s="2">
        <v>69482.298407341499</v>
      </c>
      <c r="M23" s="2">
        <v>40128.549862979897</v>
      </c>
      <c r="N23" s="2">
        <v>21451.437009409401</v>
      </c>
      <c r="O23" s="2">
        <v>7547.42001746388</v>
      </c>
      <c r="P23" s="2">
        <v>74451.010817626695</v>
      </c>
      <c r="Q23" s="2">
        <v>27553.176086798099</v>
      </c>
      <c r="R23" s="4"/>
      <c r="S23" s="4"/>
      <c r="T23" s="5" t="s">
        <v>22</v>
      </c>
      <c r="U23" s="2">
        <v>80557.520224638996</v>
      </c>
      <c r="V23" s="2">
        <v>38105.578272334496</v>
      </c>
      <c r="W23" s="2">
        <v>124032.595834259</v>
      </c>
      <c r="X23" s="2">
        <v>1222010.9265102099</v>
      </c>
      <c r="Y23" s="2">
        <v>17041.402321936199</v>
      </c>
      <c r="Z23" s="2">
        <v>150517.55140893499</v>
      </c>
      <c r="AA23" s="2">
        <v>476560.92612282699</v>
      </c>
      <c r="AB23" s="2">
        <v>36958.563275238499</v>
      </c>
      <c r="AC23" s="2">
        <v>69713.906068699303</v>
      </c>
      <c r="AD23" s="2">
        <v>40274.471862481601</v>
      </c>
      <c r="AE23" s="2">
        <v>21528.879020273675</v>
      </c>
      <c r="AF23" s="2">
        <v>7547.4200174638745</v>
      </c>
      <c r="AG23" s="2">
        <v>74451.01081762668</v>
      </c>
      <c r="AH23" s="2">
        <v>27641.205403369331</v>
      </c>
    </row>
    <row r="24" spans="1:34">
      <c r="A24" s="4"/>
      <c r="B24" s="4"/>
      <c r="C24" s="5" t="s">
        <v>23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4"/>
      <c r="S24" s="4"/>
      <c r="T24" s="5" t="s">
        <v>23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</row>
    <row r="25" spans="1:34">
      <c r="A25" s="4"/>
      <c r="B25" s="4"/>
      <c r="C25" s="5" t="s">
        <v>24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4"/>
      <c r="S25" s="4"/>
      <c r="T25" s="5" t="s">
        <v>24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</row>
    <row r="26" spans="1:34">
      <c r="A26" s="4"/>
      <c r="B26" s="4"/>
      <c r="C26" s="5" t="s">
        <v>25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5" t="s">
        <v>104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>
      <c r="A27" s="4"/>
      <c r="B27" s="4"/>
      <c r="C27" s="5" t="s">
        <v>26</v>
      </c>
      <c r="D27" s="2">
        <v>22013920.22566596</v>
      </c>
      <c r="E27" s="2">
        <v>22542830.7716254</v>
      </c>
      <c r="F27" s="2">
        <v>17861446.090478498</v>
      </c>
      <c r="G27" s="2">
        <v>16195433.1886822</v>
      </c>
      <c r="H27" s="2">
        <v>13076748.4241377</v>
      </c>
      <c r="I27" s="2">
        <v>28545218.154888101</v>
      </c>
      <c r="J27" s="2">
        <v>13212724.914271601</v>
      </c>
      <c r="K27" s="2">
        <v>25451844.605172299</v>
      </c>
      <c r="L27" s="2">
        <v>20358126.197862901</v>
      </c>
      <c r="M27" s="2">
        <v>17657949.337025199</v>
      </c>
      <c r="N27" s="2">
        <v>13849249.7976359</v>
      </c>
      <c r="O27" s="2">
        <v>11438538.987393999</v>
      </c>
      <c r="P27" s="2">
        <v>18208824.3748319</v>
      </c>
      <c r="Q27" s="2">
        <v>25891183.938684002</v>
      </c>
      <c r="R27" s="4"/>
      <c r="S27" s="4"/>
      <c r="T27" s="5" t="s">
        <v>26</v>
      </c>
      <c r="U27" s="2">
        <v>22071031.188895501</v>
      </c>
      <c r="V27" s="2">
        <v>22677562.375387099</v>
      </c>
      <c r="W27" s="2">
        <v>17938055.078925401</v>
      </c>
      <c r="X27" s="2">
        <v>16279287.987942399</v>
      </c>
      <c r="Y27" s="2">
        <v>13106829.220815999</v>
      </c>
      <c r="Z27" s="2">
        <v>28593755.449159</v>
      </c>
      <c r="AA27" s="2">
        <v>13314612.904079201</v>
      </c>
      <c r="AB27" s="2">
        <v>25485816.093706999</v>
      </c>
      <c r="AC27" s="2">
        <v>20384006.119285598</v>
      </c>
      <c r="AD27" s="2">
        <v>17681212.1813985</v>
      </c>
      <c r="AE27" s="2">
        <v>13905210.077221617</v>
      </c>
      <c r="AF27" s="2">
        <v>11477457.106623325</v>
      </c>
      <c r="AG27" s="2">
        <v>18233462.859627448</v>
      </c>
      <c r="AH27" s="2">
        <v>25974889.691339951</v>
      </c>
    </row>
    <row r="28" spans="1:34">
      <c r="A28" s="4"/>
      <c r="B28" s="4"/>
      <c r="C28" s="5" t="s">
        <v>27</v>
      </c>
      <c r="D28" s="2">
        <v>1944.8893622104974</v>
      </c>
      <c r="E28" s="2">
        <v>0</v>
      </c>
      <c r="F28" s="2">
        <v>0</v>
      </c>
      <c r="G28" s="2">
        <v>5180.6915328918203</v>
      </c>
      <c r="H28" s="2">
        <v>0</v>
      </c>
      <c r="I28" s="2">
        <v>0</v>
      </c>
      <c r="J28" s="2">
        <v>0</v>
      </c>
      <c r="K28" s="2">
        <v>980.60724065355998</v>
      </c>
      <c r="L28" s="2">
        <v>0</v>
      </c>
      <c r="M28" s="2">
        <v>0</v>
      </c>
      <c r="N28" s="2">
        <v>1359.8764900000001</v>
      </c>
      <c r="O28" s="2">
        <v>0</v>
      </c>
      <c r="P28" s="2">
        <v>0</v>
      </c>
      <c r="Q28" s="2">
        <v>3093.02288</v>
      </c>
      <c r="R28" s="4"/>
      <c r="S28" s="4"/>
      <c r="T28" s="5" t="s">
        <v>27</v>
      </c>
      <c r="U28" s="2">
        <v>1949.27152040703</v>
      </c>
      <c r="V28" s="2">
        <v>0</v>
      </c>
      <c r="W28" s="2">
        <v>0</v>
      </c>
      <c r="X28" s="2">
        <v>5210.3877040453899</v>
      </c>
      <c r="Y28" s="2">
        <v>0</v>
      </c>
      <c r="Z28" s="2">
        <v>0</v>
      </c>
      <c r="AA28" s="2">
        <v>0</v>
      </c>
      <c r="AB28" s="2">
        <v>982.43429679298902</v>
      </c>
      <c r="AC28" s="2">
        <v>0</v>
      </c>
      <c r="AD28" s="2">
        <v>0</v>
      </c>
      <c r="AE28" s="2">
        <v>1365.0878899999998</v>
      </c>
      <c r="AF28" s="2">
        <v>0</v>
      </c>
      <c r="AG28" s="2">
        <v>0</v>
      </c>
      <c r="AH28" s="2">
        <v>3102.1757399999997</v>
      </c>
    </row>
    <row r="29" spans="1:34">
      <c r="A29" s="4"/>
      <c r="B29" s="4"/>
      <c r="C29" s="5" t="s">
        <v>28</v>
      </c>
      <c r="D29" s="2">
        <v>0</v>
      </c>
      <c r="E29" s="2">
        <v>0</v>
      </c>
      <c r="F29" s="2">
        <v>2644.7181308352701</v>
      </c>
      <c r="G29" s="2">
        <v>36092.3901068864</v>
      </c>
      <c r="H29" s="2">
        <v>9379.5379839299294</v>
      </c>
      <c r="I29" s="2">
        <v>0</v>
      </c>
      <c r="J29" s="2">
        <v>0</v>
      </c>
      <c r="K29" s="2">
        <v>25470.3569164084</v>
      </c>
      <c r="L29" s="2">
        <v>42493.1341904851</v>
      </c>
      <c r="M29" s="2">
        <v>0</v>
      </c>
      <c r="N29" s="2">
        <v>20808.039919999999</v>
      </c>
      <c r="O29" s="2">
        <v>8412.8691600000002</v>
      </c>
      <c r="P29" s="2">
        <v>32581.618880000002</v>
      </c>
      <c r="Q29" s="2">
        <v>69041.213659999994</v>
      </c>
      <c r="R29" s="4"/>
      <c r="S29" s="4"/>
      <c r="T29" s="5" t="s">
        <v>28</v>
      </c>
      <c r="U29" s="2">
        <v>0</v>
      </c>
      <c r="V29" s="2">
        <v>0</v>
      </c>
      <c r="W29" s="2">
        <v>2655.9155900485598</v>
      </c>
      <c r="X29" s="2">
        <v>36296.838994731203</v>
      </c>
      <c r="Y29" s="2">
        <v>9401.4546635797706</v>
      </c>
      <c r="Z29" s="2">
        <v>0</v>
      </c>
      <c r="AA29" s="2">
        <v>0</v>
      </c>
      <c r="AB29" s="2">
        <v>25503.6351470144</v>
      </c>
      <c r="AC29" s="2">
        <v>42543.448163533001</v>
      </c>
      <c r="AD29" s="2">
        <v>0</v>
      </c>
      <c r="AE29" s="2">
        <v>20902.637710000003</v>
      </c>
      <c r="AF29" s="2">
        <v>8439.6569099999979</v>
      </c>
      <c r="AG29" s="2">
        <v>32621.047559999995</v>
      </c>
      <c r="AH29" s="2">
        <v>69273.133959999992</v>
      </c>
    </row>
    <row r="30" spans="1:34">
      <c r="A30" s="4"/>
      <c r="B30" s="4"/>
      <c r="C30" s="5" t="s">
        <v>29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5" t="s">
        <v>105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>
      <c r="A31" s="4"/>
      <c r="B31" s="4"/>
      <c r="C31" s="5" t="s">
        <v>30</v>
      </c>
      <c r="D31" s="2">
        <v>752009.01965260215</v>
      </c>
      <c r="E31" s="2">
        <v>621305.43619646097</v>
      </c>
      <c r="F31" s="2">
        <v>0</v>
      </c>
      <c r="G31" s="2">
        <v>0</v>
      </c>
      <c r="H31" s="2">
        <v>5176795.2578576803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1879621.96165419</v>
      </c>
      <c r="Q31" s="2">
        <v>36.974499999999999</v>
      </c>
      <c r="R31" s="4"/>
      <c r="S31" s="4"/>
      <c r="T31" s="5" t="s">
        <v>30</v>
      </c>
      <c r="U31" s="2">
        <v>753820.27270400396</v>
      </c>
      <c r="V31" s="2">
        <v>624865.83890050102</v>
      </c>
      <c r="W31" s="2">
        <v>0</v>
      </c>
      <c r="X31" s="2">
        <v>0</v>
      </c>
      <c r="Y31" s="2">
        <v>5187888.2349592997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1881415.845295704</v>
      </c>
      <c r="AH31" s="2">
        <v>37.083999999999996</v>
      </c>
    </row>
    <row r="32" spans="1:34">
      <c r="A32" s="4"/>
      <c r="B32" s="4"/>
      <c r="C32" s="5" t="s">
        <v>31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5" t="s">
        <v>106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>
      <c r="A33" s="4"/>
      <c r="B33" s="4"/>
      <c r="C33" s="5" t="s">
        <v>32</v>
      </c>
      <c r="D33" s="2">
        <v>141201.91489567337</v>
      </c>
      <c r="E33" s="2">
        <v>117491.805139758</v>
      </c>
      <c r="F33" s="2">
        <v>43398.853078045999</v>
      </c>
      <c r="G33" s="2">
        <v>24612.8824549659</v>
      </c>
      <c r="H33" s="2">
        <v>11037.2617587233</v>
      </c>
      <c r="I33" s="2">
        <v>96871.933055718197</v>
      </c>
      <c r="J33" s="2">
        <v>55161.936739739998</v>
      </c>
      <c r="K33" s="2">
        <v>0</v>
      </c>
      <c r="L33" s="2">
        <v>0</v>
      </c>
      <c r="M33" s="2">
        <v>0</v>
      </c>
      <c r="N33" s="2">
        <v>510277.22899677698</v>
      </c>
      <c r="O33" s="2">
        <v>21267.050605642002</v>
      </c>
      <c r="P33" s="2">
        <v>43866.749479404003</v>
      </c>
      <c r="Q33" s="2">
        <v>670119.896161468</v>
      </c>
      <c r="R33" s="4"/>
      <c r="S33" s="4"/>
      <c r="T33" s="5" t="s">
        <v>32</v>
      </c>
      <c r="U33" s="2">
        <v>141699.83149940299</v>
      </c>
      <c r="V33" s="2">
        <v>118266.148036064</v>
      </c>
      <c r="W33" s="2">
        <v>43578.566666477702</v>
      </c>
      <c r="X33" s="2">
        <v>24758.212166273701</v>
      </c>
      <c r="Y33" s="2">
        <v>11065.630634797901</v>
      </c>
      <c r="Z33" s="2">
        <v>96999.5023103126</v>
      </c>
      <c r="AA33" s="2">
        <v>55557.549253587997</v>
      </c>
      <c r="AB33" s="2">
        <v>0</v>
      </c>
      <c r="AC33" s="2">
        <v>0</v>
      </c>
      <c r="AD33" s="2">
        <v>0</v>
      </c>
      <c r="AE33" s="2">
        <v>512421.56775027863</v>
      </c>
      <c r="AF33" s="2">
        <v>21350.598547385998</v>
      </c>
      <c r="AG33" s="2">
        <v>43941.323808048001</v>
      </c>
      <c r="AH33" s="2">
        <v>672488.43788943172</v>
      </c>
    </row>
    <row r="34" spans="1:34">
      <c r="A34" s="4"/>
      <c r="B34" s="4"/>
      <c r="C34" s="5" t="s">
        <v>33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 t="s">
        <v>107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>
      <c r="A35" s="4"/>
      <c r="B35" s="4"/>
      <c r="C35" s="5" t="s">
        <v>34</v>
      </c>
      <c r="D35" s="2">
        <v>24386376.725150302</v>
      </c>
      <c r="E35" s="2">
        <v>39811149.691995397</v>
      </c>
      <c r="F35" s="2">
        <v>39316534.502767697</v>
      </c>
      <c r="G35" s="2">
        <v>47705110.926613197</v>
      </c>
      <c r="H35" s="2">
        <v>13414173.7305254</v>
      </c>
      <c r="I35" s="2">
        <v>91505179.579652295</v>
      </c>
      <c r="J35" s="2">
        <v>38723885.767160498</v>
      </c>
      <c r="K35" s="2">
        <v>52149244.105618201</v>
      </c>
      <c r="L35" s="2">
        <v>84415822.636918694</v>
      </c>
      <c r="M35" s="2">
        <v>44011187.620165698</v>
      </c>
      <c r="N35" s="2">
        <v>47671886.898764797</v>
      </c>
      <c r="O35" s="2">
        <v>27899151.109494701</v>
      </c>
      <c r="P35" s="2">
        <v>15591490.317457501</v>
      </c>
      <c r="Q35" s="2">
        <v>33203900.2783872</v>
      </c>
      <c r="R35" s="4"/>
      <c r="S35" s="4"/>
      <c r="T35" s="5" t="s">
        <v>34</v>
      </c>
      <c r="U35" s="2">
        <v>24431584.811154298</v>
      </c>
      <c r="V35" s="2">
        <v>40016845.955510899</v>
      </c>
      <c r="W35" s="2">
        <v>39500978.246985003</v>
      </c>
      <c r="X35" s="2">
        <v>47925164.4646037</v>
      </c>
      <c r="Y35" s="2">
        <v>13448369.3871044</v>
      </c>
      <c r="Z35" s="2">
        <v>91612469.843392298</v>
      </c>
      <c r="AA35" s="2">
        <v>39013430.798049897</v>
      </c>
      <c r="AB35" s="2">
        <v>52198235.618927903</v>
      </c>
      <c r="AC35" s="2">
        <v>84504554.107057497</v>
      </c>
      <c r="AD35" s="2">
        <v>44071487.626567297</v>
      </c>
      <c r="AE35" s="2">
        <v>47820965.369899273</v>
      </c>
      <c r="AF35" s="2">
        <v>28006144.593705595</v>
      </c>
      <c r="AG35" s="2">
        <v>15623904.282567952</v>
      </c>
      <c r="AH35" s="2">
        <v>33315975.038421273</v>
      </c>
    </row>
    <row r="36" spans="1:34">
      <c r="A36" s="4"/>
      <c r="B36" s="4"/>
      <c r="C36" s="5" t="s">
        <v>35</v>
      </c>
      <c r="D36" s="2">
        <v>0</v>
      </c>
      <c r="E36" s="2">
        <v>0</v>
      </c>
      <c r="F36" s="2">
        <v>0</v>
      </c>
      <c r="G36" s="2">
        <v>29521.5036172254</v>
      </c>
      <c r="H36" s="2">
        <v>2345.5393368308801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773.07243902456798</v>
      </c>
      <c r="Q36" s="2">
        <v>0</v>
      </c>
      <c r="R36" s="4"/>
      <c r="S36" s="4"/>
      <c r="T36" s="5" t="s">
        <v>35</v>
      </c>
      <c r="U36" s="2">
        <v>0</v>
      </c>
      <c r="V36" s="2">
        <v>0</v>
      </c>
      <c r="W36" s="2">
        <v>0</v>
      </c>
      <c r="X36" s="2">
        <v>29632.3066646511</v>
      </c>
      <c r="Y36" s="2">
        <v>2353.99798100422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774.3627471890369</v>
      </c>
      <c r="AH36" s="2">
        <v>0</v>
      </c>
    </row>
    <row r="37" spans="1:34">
      <c r="A37" s="4"/>
      <c r="B37" s="4"/>
      <c r="C37" s="5" t="s">
        <v>36</v>
      </c>
      <c r="D37" s="2">
        <v>14435.708547306846</v>
      </c>
      <c r="E37" s="2">
        <v>16591.5808431314</v>
      </c>
      <c r="F37" s="2">
        <v>11105.7249348347</v>
      </c>
      <c r="G37" s="2">
        <v>290904.512803494</v>
      </c>
      <c r="H37" s="2">
        <v>65825.101506306397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192279.69953119999</v>
      </c>
      <c r="O37" s="2">
        <v>64415.444556735303</v>
      </c>
      <c r="P37" s="2">
        <v>128630.539866557</v>
      </c>
      <c r="Q37" s="2">
        <v>309965.30309920001</v>
      </c>
      <c r="R37" s="4"/>
      <c r="S37" s="4"/>
      <c r="T37" s="5" t="s">
        <v>36</v>
      </c>
      <c r="U37" s="2">
        <v>14483.0096548931</v>
      </c>
      <c r="V37" s="2">
        <v>16686.3475333358</v>
      </c>
      <c r="W37" s="2">
        <v>11154.3489619026</v>
      </c>
      <c r="X37" s="2">
        <v>292081.112794368</v>
      </c>
      <c r="Y37" s="2">
        <v>65922.119695026093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192806.91502430002</v>
      </c>
      <c r="AF37" s="2">
        <v>64682.341331063588</v>
      </c>
      <c r="AG37" s="2">
        <v>128791.55490404366</v>
      </c>
      <c r="AH37" s="2">
        <v>311301.93407295999</v>
      </c>
    </row>
    <row r="38" spans="1:34">
      <c r="A38" s="4"/>
      <c r="B38" s="4"/>
      <c r="C38" s="5" t="s">
        <v>37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5" t="s">
        <v>108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>
      <c r="A39" s="4"/>
      <c r="B39" s="4"/>
      <c r="C39" s="5" t="s">
        <v>38</v>
      </c>
      <c r="D39" s="2">
        <v>21081630.743512608</v>
      </c>
      <c r="E39" s="2">
        <v>705814.81636606203</v>
      </c>
      <c r="F39" s="2">
        <v>942053.76192794403</v>
      </c>
      <c r="G39" s="2">
        <v>13655.3500635451</v>
      </c>
      <c r="H39" s="2">
        <v>27788809.407943599</v>
      </c>
      <c r="I39" s="2">
        <v>107982.60498616799</v>
      </c>
      <c r="J39" s="2">
        <v>114018.84246513101</v>
      </c>
      <c r="K39" s="2">
        <v>12071892.3197021</v>
      </c>
      <c r="L39" s="2">
        <v>172983.60631941399</v>
      </c>
      <c r="M39" s="2">
        <v>132318.57663026301</v>
      </c>
      <c r="N39" s="2">
        <v>142412.58069189099</v>
      </c>
      <c r="O39" s="2">
        <v>18416.18219345</v>
      </c>
      <c r="P39" s="2">
        <v>14177964.0147042</v>
      </c>
      <c r="Q39" s="2">
        <v>138211.755955817</v>
      </c>
      <c r="R39" s="4"/>
      <c r="S39" s="4"/>
      <c r="T39" s="5" t="s">
        <v>38</v>
      </c>
      <c r="U39" s="2">
        <v>21161630.9643884</v>
      </c>
      <c r="V39" s="2">
        <v>710054.86571222905</v>
      </c>
      <c r="W39" s="2">
        <v>945411.07020161604</v>
      </c>
      <c r="X39" s="2">
        <v>13715.3633415817</v>
      </c>
      <c r="Y39" s="2">
        <v>27855274.655241501</v>
      </c>
      <c r="Z39" s="2">
        <v>108121.656484323</v>
      </c>
      <c r="AA39" s="2">
        <v>114843.675066036</v>
      </c>
      <c r="AB39" s="2">
        <v>12087023.933483699</v>
      </c>
      <c r="AC39" s="2">
        <v>173175.87063526901</v>
      </c>
      <c r="AD39" s="2">
        <v>132582.845096331</v>
      </c>
      <c r="AE39" s="2">
        <v>142937.09989969677</v>
      </c>
      <c r="AF39" s="2">
        <v>18481.492381717275</v>
      </c>
      <c r="AG39" s="2">
        <v>14191813.802808505</v>
      </c>
      <c r="AH39" s="2">
        <v>138571.75797714479</v>
      </c>
    </row>
    <row r="40" spans="1:34">
      <c r="A40" s="4"/>
      <c r="B40" s="4"/>
      <c r="C40" s="5" t="s">
        <v>39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4"/>
      <c r="S40" s="4"/>
      <c r="T40" s="5" t="s">
        <v>39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</row>
    <row r="41" spans="1:34">
      <c r="A41" s="4"/>
      <c r="B41" s="4"/>
      <c r="C41" s="5" t="s">
        <v>40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5" t="s">
        <v>109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>
      <c r="A42" s="4"/>
      <c r="B42" s="4"/>
      <c r="C42" s="5" t="s">
        <v>41</v>
      </c>
      <c r="D42" s="2">
        <v>56927470.817572609</v>
      </c>
      <c r="E42" s="2">
        <v>33326928.4587369</v>
      </c>
      <c r="F42" s="2">
        <v>55775121.373758703</v>
      </c>
      <c r="G42" s="2">
        <v>54137759.044511802</v>
      </c>
      <c r="H42" s="2">
        <v>30323487.214703299</v>
      </c>
      <c r="I42" s="2">
        <v>77340099.358903393</v>
      </c>
      <c r="J42" s="2">
        <v>31314570.722251002</v>
      </c>
      <c r="K42" s="2">
        <v>62860883.009430297</v>
      </c>
      <c r="L42" s="2">
        <v>80083111.1751239</v>
      </c>
      <c r="M42" s="2">
        <v>32121638.182821698</v>
      </c>
      <c r="N42" s="2">
        <v>86404797.732612595</v>
      </c>
      <c r="O42" s="2">
        <v>33610986.954412602</v>
      </c>
      <c r="P42" s="2">
        <v>38435652.018192098</v>
      </c>
      <c r="Q42" s="2">
        <v>98484444.122476593</v>
      </c>
      <c r="R42" s="4"/>
      <c r="S42" s="4"/>
      <c r="T42" s="5" t="s">
        <v>41</v>
      </c>
      <c r="U42" s="2">
        <v>57105500.691379897</v>
      </c>
      <c r="V42" s="2">
        <v>33555858.657899998</v>
      </c>
      <c r="W42" s="2">
        <v>55988040.977476701</v>
      </c>
      <c r="X42" s="2">
        <v>54432375.031146601</v>
      </c>
      <c r="Y42" s="2">
        <v>30387479.125326999</v>
      </c>
      <c r="Z42" s="2">
        <v>77432538.684456006</v>
      </c>
      <c r="AA42" s="2">
        <v>31518831.192131702</v>
      </c>
      <c r="AB42" s="2">
        <v>63008924.482498802</v>
      </c>
      <c r="AC42" s="2">
        <v>80146526.793095395</v>
      </c>
      <c r="AD42" s="2">
        <v>32155930.857360501</v>
      </c>
      <c r="AE42" s="2">
        <v>86682761.835408926</v>
      </c>
      <c r="AF42" s="2">
        <v>33737353.70067995</v>
      </c>
      <c r="AG42" s="2">
        <v>38477053.770157322</v>
      </c>
      <c r="AH42" s="2">
        <v>98844346.819563568</v>
      </c>
    </row>
    <row r="43" spans="1:34">
      <c r="A43" s="4"/>
      <c r="B43" s="4"/>
      <c r="C43" s="5" t="s">
        <v>42</v>
      </c>
      <c r="D43" s="2">
        <v>0</v>
      </c>
      <c r="E43" s="2">
        <v>0</v>
      </c>
      <c r="F43" s="2">
        <v>0</v>
      </c>
      <c r="G43" s="2">
        <v>182419.91904101599</v>
      </c>
      <c r="H43" s="2">
        <v>21637.9789996367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60321.154856000001</v>
      </c>
      <c r="O43" s="2">
        <v>0</v>
      </c>
      <c r="P43" s="2">
        <v>0</v>
      </c>
      <c r="Q43" s="2">
        <v>185491.43491568</v>
      </c>
      <c r="R43" s="4"/>
      <c r="S43" s="4"/>
      <c r="T43" s="5" t="s">
        <v>42</v>
      </c>
      <c r="U43" s="2">
        <v>0</v>
      </c>
      <c r="V43" s="2">
        <v>0</v>
      </c>
      <c r="W43" s="2">
        <v>0</v>
      </c>
      <c r="X43" s="2">
        <v>183105.15886253101</v>
      </c>
      <c r="Y43" s="2">
        <v>21679.175744368298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60551.76455900001</v>
      </c>
      <c r="AF43" s="2">
        <v>0</v>
      </c>
      <c r="AG43" s="2">
        <v>0</v>
      </c>
      <c r="AH43" s="2">
        <v>186165.16486144002</v>
      </c>
    </row>
    <row r="44" spans="1:34">
      <c r="A44" s="4"/>
      <c r="B44" s="4"/>
      <c r="C44" s="5" t="s">
        <v>43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5" t="s">
        <v>110</v>
      </c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>
      <c r="A45" s="4"/>
      <c r="B45" s="4"/>
      <c r="C45" s="5" t="s">
        <v>44</v>
      </c>
      <c r="D45" s="2">
        <v>0</v>
      </c>
      <c r="E45" s="2">
        <v>367840.51128351799</v>
      </c>
      <c r="F45" s="2">
        <v>2144926.0122640198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4"/>
      <c r="S45" s="4"/>
      <c r="T45" s="5" t="s">
        <v>44</v>
      </c>
      <c r="U45" s="2">
        <v>0</v>
      </c>
      <c r="V45" s="2">
        <v>370385.69938864198</v>
      </c>
      <c r="W45" s="2">
        <v>2154894.5925623602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</row>
    <row r="46" spans="1:34">
      <c r="A46" s="4"/>
      <c r="B46" s="4"/>
      <c r="C46" s="5" t="s">
        <v>45</v>
      </c>
      <c r="D46" s="7"/>
      <c r="E46" s="7">
        <f t="shared" ref="D46:Q46" si="0">SUM(E47:E65)</f>
        <v>5653612.5068297749</v>
      </c>
      <c r="F46" s="7">
        <f t="shared" si="0"/>
        <v>5666208.6464305632</v>
      </c>
      <c r="G46" s="7">
        <f t="shared" si="0"/>
        <v>8292666.9172402136</v>
      </c>
      <c r="H46" s="7">
        <f t="shared" si="0"/>
        <v>4988263.4246009113</v>
      </c>
      <c r="I46" s="7">
        <f t="shared" si="0"/>
        <v>7041261.80343513</v>
      </c>
      <c r="J46" s="7">
        <f t="shared" si="0"/>
        <v>6225672.7551092003</v>
      </c>
      <c r="K46" s="7">
        <f t="shared" si="0"/>
        <v>7359777.2015004354</v>
      </c>
      <c r="L46" s="7">
        <f t="shared" si="0"/>
        <v>4865826.5363911027</v>
      </c>
      <c r="M46" s="7">
        <f t="shared" si="0"/>
        <v>5051054.5169147598</v>
      </c>
      <c r="N46" s="7">
        <f t="shared" si="0"/>
        <v>9419035.6678941194</v>
      </c>
      <c r="O46" s="7">
        <f t="shared" si="0"/>
        <v>5563590.0744105903</v>
      </c>
      <c r="P46" s="7">
        <f t="shared" si="0"/>
        <v>5660110.0850692699</v>
      </c>
      <c r="Q46" s="7">
        <f t="shared" si="0"/>
        <v>8470142.3054790087</v>
      </c>
      <c r="R46" s="4"/>
      <c r="S46" s="4"/>
      <c r="T46" s="5" t="s">
        <v>111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>
      <c r="A47" s="4"/>
      <c r="B47" s="4"/>
      <c r="C47" s="5" t="s">
        <v>46</v>
      </c>
      <c r="D47" s="2">
        <v>1861154.6095718392</v>
      </c>
      <c r="E47" s="2">
        <v>5560481.05870819</v>
      </c>
      <c r="F47" s="2">
        <v>2025438.12698424</v>
      </c>
      <c r="G47" s="2">
        <v>4237617.9298747499</v>
      </c>
      <c r="H47" s="2">
        <v>1774425.2483490901</v>
      </c>
      <c r="I47" s="2">
        <v>1721867.7660489499</v>
      </c>
      <c r="J47" s="2">
        <v>1332345.6894599299</v>
      </c>
      <c r="K47" s="2">
        <v>1696167.4043753301</v>
      </c>
      <c r="L47" s="2">
        <v>2679501.97083975</v>
      </c>
      <c r="M47" s="2">
        <v>1338217.3826134501</v>
      </c>
      <c r="N47" s="2">
        <v>2214262.9461556999</v>
      </c>
      <c r="O47" s="2">
        <v>579492.40098518995</v>
      </c>
      <c r="P47" s="2">
        <v>773018.45614000002</v>
      </c>
      <c r="Q47" s="2">
        <v>2675672.5563877001</v>
      </c>
      <c r="R47" s="4"/>
      <c r="S47" s="4"/>
      <c r="T47" s="5" t="s">
        <v>112</v>
      </c>
      <c r="U47" s="2">
        <v>1182394.304</v>
      </c>
      <c r="V47" s="2">
        <v>517328.69236422097</v>
      </c>
      <c r="W47" s="2">
        <v>346365.345594129</v>
      </c>
      <c r="X47" s="2">
        <v>2791285.0289378199</v>
      </c>
      <c r="Y47" s="2">
        <v>446772.01908409997</v>
      </c>
      <c r="Z47" s="2">
        <v>736512.90049999999</v>
      </c>
      <c r="AA47" s="2">
        <v>488003.17574999999</v>
      </c>
      <c r="AB47" s="2">
        <v>846964.53</v>
      </c>
      <c r="AC47" s="2">
        <v>969075.12</v>
      </c>
      <c r="AD47" s="2">
        <v>529258.48</v>
      </c>
      <c r="AE47" s="2">
        <v>1090392.6484599998</v>
      </c>
      <c r="AF47" s="2">
        <v>212429.25968400002</v>
      </c>
      <c r="AG47" s="2">
        <v>363470.84232499998</v>
      </c>
      <c r="AH47" s="2">
        <v>1168601.9646900001</v>
      </c>
    </row>
    <row r="48" spans="1:34">
      <c r="A48" s="4"/>
      <c r="B48" s="4"/>
      <c r="C48" s="5" t="s">
        <v>47</v>
      </c>
      <c r="D48" s="2">
        <v>847.31805413482402</v>
      </c>
      <c r="E48" s="2">
        <v>439.16909549383701</v>
      </c>
      <c r="F48" s="2">
        <v>174.16285538482401</v>
      </c>
      <c r="G48" s="2">
        <v>1635.3641474056701</v>
      </c>
      <c r="H48" s="2">
        <v>270.96577089431599</v>
      </c>
      <c r="I48" s="2">
        <v>0</v>
      </c>
      <c r="J48" s="2">
        <v>0</v>
      </c>
      <c r="K48" s="2">
        <v>360.976497544729</v>
      </c>
      <c r="L48" s="2">
        <v>0</v>
      </c>
      <c r="M48" s="2">
        <v>158.033692465375</v>
      </c>
      <c r="N48" s="2">
        <v>567.92927999999995</v>
      </c>
      <c r="O48" s="2">
        <v>159.92613</v>
      </c>
      <c r="P48" s="2">
        <v>90.565700000000007</v>
      </c>
      <c r="Q48" s="2">
        <v>588.10752000000002</v>
      </c>
      <c r="R48" s="4"/>
      <c r="S48" s="4"/>
      <c r="T48" s="5" t="s">
        <v>113</v>
      </c>
      <c r="U48" s="2">
        <v>0</v>
      </c>
      <c r="V48" s="2">
        <v>40.866663107373597</v>
      </c>
      <c r="W48" s="2">
        <v>29.8045195913129</v>
      </c>
      <c r="X48" s="2">
        <v>1096.8154417415601</v>
      </c>
      <c r="Y48" s="2">
        <v>178.85347999999999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252.33889348264591</v>
      </c>
      <c r="AF48" s="2">
        <v>60.72</v>
      </c>
      <c r="AG48" s="2">
        <v>39.960000000000008</v>
      </c>
      <c r="AH48" s="2">
        <v>252.12106302124494</v>
      </c>
    </row>
    <row r="49" spans="1:34">
      <c r="A49" s="4"/>
      <c r="B49" s="4"/>
      <c r="C49" s="5" t="s">
        <v>48</v>
      </c>
      <c r="D49" s="2">
        <v>1049.8204756999926</v>
      </c>
      <c r="E49" s="2">
        <v>2548.9208976242398</v>
      </c>
      <c r="F49" s="2">
        <v>223.276495938529</v>
      </c>
      <c r="G49" s="2">
        <v>4318.7986943978203</v>
      </c>
      <c r="H49" s="2">
        <v>238.46607279633901</v>
      </c>
      <c r="I49" s="2">
        <v>0</v>
      </c>
      <c r="J49" s="2">
        <v>0</v>
      </c>
      <c r="K49" s="2">
        <v>1615.3499519503</v>
      </c>
      <c r="L49" s="2">
        <v>77.418545552592093</v>
      </c>
      <c r="M49" s="2">
        <v>424.85572087416301</v>
      </c>
      <c r="N49" s="2">
        <v>3142.2545700000001</v>
      </c>
      <c r="O49" s="2">
        <v>843.66957000000002</v>
      </c>
      <c r="P49" s="2">
        <v>1329.25479</v>
      </c>
      <c r="Q49" s="2">
        <v>3517.7292499999999</v>
      </c>
      <c r="R49" s="4"/>
      <c r="S49" s="4"/>
      <c r="T49" s="5" t="s">
        <v>114</v>
      </c>
      <c r="U49" s="2">
        <v>0</v>
      </c>
      <c r="V49" s="2">
        <v>237.00351163354</v>
      </c>
      <c r="W49" s="2">
        <v>38.169262752531203</v>
      </c>
      <c r="X49" s="2">
        <v>2898.1412291353799</v>
      </c>
      <c r="Y49" s="2">
        <v>157.32731999999999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1394.2539615649414</v>
      </c>
      <c r="AF49" s="2">
        <v>308.50144473689392</v>
      </c>
      <c r="AG49" s="2">
        <v>621.29030154956092</v>
      </c>
      <c r="AH49" s="2">
        <v>1512.726378127466</v>
      </c>
    </row>
    <row r="50" spans="1:34">
      <c r="A50" s="4"/>
      <c r="B50" s="4"/>
      <c r="C50" s="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4"/>
      <c r="S50" s="4"/>
      <c r="T50" s="5" t="s">
        <v>115</v>
      </c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>
      <c r="A51" s="4"/>
      <c r="B51" s="4"/>
      <c r="C51" s="5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4"/>
      <c r="S51" s="4"/>
      <c r="T51" s="5" t="s">
        <v>116</v>
      </c>
      <c r="U51" s="2">
        <v>415146.08874861698</v>
      </c>
      <c r="V51" s="2">
        <v>3473136.7053658799</v>
      </c>
      <c r="W51" s="2">
        <v>909652.353684715</v>
      </c>
      <c r="X51" s="2">
        <v>62970.648071036798</v>
      </c>
      <c r="Y51" s="2">
        <v>971297.118992912</v>
      </c>
      <c r="Z51" s="2">
        <v>443082.47152999998</v>
      </c>
      <c r="AA51" s="2">
        <v>268932.09353999997</v>
      </c>
      <c r="AB51" s="2">
        <v>488851.71</v>
      </c>
      <c r="AC51" s="2">
        <v>1474918.8</v>
      </c>
      <c r="AD51" s="2">
        <v>464965.92</v>
      </c>
      <c r="AE51" s="2">
        <v>523982.82387000008</v>
      </c>
      <c r="AF51" s="2">
        <v>176058.81108000001</v>
      </c>
      <c r="AG51" s="2">
        <v>188855.81508500001</v>
      </c>
      <c r="AH51" s="2">
        <v>731748.06404000008</v>
      </c>
    </row>
    <row r="52" spans="1:34">
      <c r="A52" s="4"/>
      <c r="B52" s="4"/>
      <c r="C52" s="5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4"/>
      <c r="S52" s="4"/>
      <c r="T52" s="5" t="s">
        <v>117</v>
      </c>
      <c r="U52" s="2">
        <v>796.50543899637603</v>
      </c>
      <c r="V52" s="2">
        <v>274.39127922689698</v>
      </c>
      <c r="W52" s="2">
        <v>78.195805164868005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121.29764857993186</v>
      </c>
      <c r="AF52" s="2">
        <v>39.54</v>
      </c>
      <c r="AG52" s="2">
        <v>19.91</v>
      </c>
      <c r="AH52" s="2">
        <v>157.90418904484144</v>
      </c>
    </row>
    <row r="53" spans="1:34">
      <c r="A53" s="4"/>
      <c r="B53" s="4"/>
      <c r="C53" s="5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4"/>
      <c r="S53" s="4"/>
      <c r="T53" s="5" t="s">
        <v>118</v>
      </c>
      <c r="U53" s="2">
        <v>986.77065570432296</v>
      </c>
      <c r="V53" s="2">
        <v>1592.04654011603</v>
      </c>
      <c r="W53" s="2">
        <v>100.25019066639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669.3448618238516</v>
      </c>
      <c r="AF53" s="2">
        <v>255.67166965999675</v>
      </c>
      <c r="AG53" s="2">
        <v>322.62157580436792</v>
      </c>
      <c r="AH53" s="2">
        <v>947.14849763792336</v>
      </c>
    </row>
    <row r="54" spans="1:34">
      <c r="A54" s="4"/>
      <c r="B54" s="4"/>
      <c r="C54" s="5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4"/>
      <c r="S54" s="4"/>
      <c r="T54" s="5" t="s">
        <v>119</v>
      </c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>
      <c r="A55" s="4"/>
      <c r="B55" s="4"/>
      <c r="C55" s="5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4"/>
      <c r="S55" s="4"/>
      <c r="T55" s="5" t="s">
        <v>120</v>
      </c>
      <c r="U55" s="2">
        <v>58.92</v>
      </c>
      <c r="V55" s="2">
        <v>16717.898802591801</v>
      </c>
      <c r="W55" s="2">
        <v>16677.6352957013</v>
      </c>
      <c r="X55" s="2">
        <v>8.7559271941930596</v>
      </c>
      <c r="Y55" s="2">
        <v>17236.050125815698</v>
      </c>
      <c r="Z55" s="2">
        <v>34360.809300000001</v>
      </c>
      <c r="AA55" s="2">
        <v>13932.4108</v>
      </c>
      <c r="AB55" s="2">
        <v>16983</v>
      </c>
      <c r="AC55" s="2">
        <v>13872</v>
      </c>
      <c r="AD55" s="2">
        <v>41050.800000000003</v>
      </c>
      <c r="AE55" s="2">
        <v>10955.470376000001</v>
      </c>
      <c r="AF55" s="2">
        <v>21290.069360000001</v>
      </c>
      <c r="AG55" s="2">
        <v>35105.637150000002</v>
      </c>
      <c r="AH55" s="2">
        <v>27181.843259999994</v>
      </c>
    </row>
    <row r="56" spans="1:34">
      <c r="A56" s="4"/>
      <c r="B56" s="4"/>
      <c r="C56" s="5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4"/>
      <c r="S56" s="4"/>
      <c r="T56" s="5" t="s">
        <v>121</v>
      </c>
      <c r="U56" s="2">
        <v>0</v>
      </c>
      <c r="V56" s="2">
        <v>1.3199920536888701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2.5362526356213779</v>
      </c>
      <c r="AF56" s="2">
        <v>32.549999999999997</v>
      </c>
      <c r="AG56" s="2">
        <v>0</v>
      </c>
      <c r="AH56" s="2">
        <v>5.8664318017344979</v>
      </c>
    </row>
    <row r="57" spans="1:34">
      <c r="A57" s="4"/>
      <c r="B57" s="4"/>
      <c r="C57" s="5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4"/>
      <c r="S57" s="4"/>
      <c r="T57" s="5" t="s">
        <v>122</v>
      </c>
      <c r="U57" s="2">
        <v>0</v>
      </c>
      <c r="V57" s="2">
        <v>7.6626197421060498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14.004250520645565</v>
      </c>
      <c r="AF57" s="2">
        <v>30.923784105608355</v>
      </c>
      <c r="AG57" s="2">
        <v>59.965899407669596</v>
      </c>
      <c r="AH57" s="2">
        <v>35.173358845668254</v>
      </c>
    </row>
    <row r="58" spans="1:34">
      <c r="A58" s="4"/>
      <c r="B58" s="4"/>
      <c r="C58" s="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4"/>
      <c r="S58" s="4"/>
      <c r="T58" s="5" t="s">
        <v>123</v>
      </c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>
      <c r="A59" s="4"/>
      <c r="B59" s="4"/>
      <c r="C59" s="5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4"/>
      <c r="S59" s="4"/>
      <c r="T59" s="5" t="s">
        <v>124</v>
      </c>
      <c r="U59" s="2">
        <v>0</v>
      </c>
      <c r="V59" s="2">
        <v>16265.4715682232</v>
      </c>
      <c r="W59" s="2">
        <v>0</v>
      </c>
      <c r="X59" s="2">
        <v>0</v>
      </c>
      <c r="Y59" s="2">
        <v>0</v>
      </c>
      <c r="Z59" s="2">
        <v>32.376190000000001</v>
      </c>
      <c r="AA59" s="2">
        <v>5105.8530000000001</v>
      </c>
      <c r="AB59" s="2">
        <v>30396.43</v>
      </c>
      <c r="AC59" s="2">
        <v>184488.24</v>
      </c>
      <c r="AD59" s="2">
        <v>37544.81</v>
      </c>
      <c r="AE59" s="2">
        <v>148069.174371</v>
      </c>
      <c r="AF59" s="2">
        <v>0</v>
      </c>
      <c r="AG59" s="2">
        <v>0</v>
      </c>
      <c r="AH59" s="2">
        <v>94619.736602999998</v>
      </c>
    </row>
    <row r="60" spans="1:34">
      <c r="A60" s="4"/>
      <c r="B60" s="4"/>
      <c r="C60" s="5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4"/>
      <c r="S60" s="4"/>
      <c r="T60" s="5" t="s">
        <v>125</v>
      </c>
      <c r="U60" s="2">
        <v>0</v>
      </c>
      <c r="V60" s="2">
        <v>1.28413056896558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34.268651856905073</v>
      </c>
      <c r="AF60" s="2">
        <v>0</v>
      </c>
      <c r="AG60" s="2">
        <v>0</v>
      </c>
      <c r="AH60" s="2">
        <v>20.415430860088929</v>
      </c>
    </row>
    <row r="61" spans="1:34">
      <c r="A61" s="4"/>
      <c r="B61" s="4"/>
      <c r="C61" s="5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4"/>
      <c r="S61" s="4"/>
      <c r="T61" s="5" t="s">
        <v>126</v>
      </c>
      <c r="U61" s="2">
        <v>0</v>
      </c>
      <c r="V61" s="2">
        <v>7.4426852096003504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189.1444609664434</v>
      </c>
      <c r="AF61" s="2">
        <v>0</v>
      </c>
      <c r="AG61" s="2">
        <v>0</v>
      </c>
      <c r="AH61" s="2">
        <v>122.4477357957261</v>
      </c>
    </row>
    <row r="62" spans="1:34">
      <c r="A62" s="4"/>
      <c r="B62" s="4"/>
      <c r="C62" s="5" t="s">
        <v>49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5" t="s">
        <v>127</v>
      </c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</row>
    <row r="63" spans="1:34">
      <c r="A63" s="4"/>
      <c r="B63" s="4"/>
      <c r="C63" s="5" t="s">
        <v>50</v>
      </c>
      <c r="D63" s="2">
        <v>9423810.8230108619</v>
      </c>
      <c r="E63" s="2">
        <v>90143.3581284666</v>
      </c>
      <c r="F63" s="2">
        <v>3640373.0800950001</v>
      </c>
      <c r="G63" s="2">
        <v>4049094.8245236599</v>
      </c>
      <c r="H63" s="2">
        <v>3213328.7444081302</v>
      </c>
      <c r="I63" s="2">
        <v>5319394.0373861799</v>
      </c>
      <c r="J63" s="2">
        <v>4893327.0656492701</v>
      </c>
      <c r="K63" s="2">
        <v>5661633.47067561</v>
      </c>
      <c r="L63" s="2">
        <v>2186247.1470058002</v>
      </c>
      <c r="M63" s="2">
        <v>3712254.2448879699</v>
      </c>
      <c r="N63" s="2">
        <v>7201062.5378884198</v>
      </c>
      <c r="O63" s="2">
        <v>4983094.0777254002</v>
      </c>
      <c r="P63" s="2">
        <v>4885671.8084392697</v>
      </c>
      <c r="Q63" s="2">
        <v>5790363.9123213096</v>
      </c>
      <c r="R63" s="4"/>
      <c r="S63" s="4"/>
      <c r="T63" s="5" t="s">
        <v>50</v>
      </c>
      <c r="U63" s="2">
        <v>8563199.45840846</v>
      </c>
      <c r="V63" s="2">
        <v>81083.817898451394</v>
      </c>
      <c r="W63" s="2">
        <v>3032966.3974931198</v>
      </c>
      <c r="X63" s="2">
        <v>3612519.2637623199</v>
      </c>
      <c r="Y63" s="2">
        <v>2844449.6374593</v>
      </c>
      <c r="Z63" s="2">
        <v>5042970.5246799998</v>
      </c>
      <c r="AA63" s="2">
        <v>3640528.13692</v>
      </c>
      <c r="AB63" s="2">
        <v>5254309</v>
      </c>
      <c r="AC63" s="2">
        <v>1736927.68</v>
      </c>
      <c r="AD63" s="2">
        <v>3504839.6</v>
      </c>
      <c r="AE63" s="2">
        <v>6038789.0656050006</v>
      </c>
      <c r="AF63" s="2">
        <v>4382243.9578859871</v>
      </c>
      <c r="AG63" s="2">
        <v>4611489.6794899907</v>
      </c>
      <c r="AH63" s="2">
        <v>5180167.9409610005</v>
      </c>
    </row>
    <row r="64" spans="1:34">
      <c r="A64" s="4"/>
      <c r="B64" s="4"/>
      <c r="C64" s="5" t="s">
        <v>51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4"/>
      <c r="S64" s="4"/>
      <c r="T64" s="5" t="s">
        <v>51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</row>
    <row r="65" spans="1:34">
      <c r="A65" s="4"/>
      <c r="B65" s="4"/>
      <c r="C65" s="5" t="s">
        <v>52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4"/>
      <c r="S65" s="4"/>
      <c r="T65" s="5" t="s">
        <v>52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</row>
    <row r="66" spans="1:34">
      <c r="A66" s="4"/>
      <c r="B66" s="4"/>
      <c r="C66" s="5" t="s">
        <v>53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5" t="s">
        <v>128</v>
      </c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</row>
    <row r="67" spans="1:34">
      <c r="A67" s="4"/>
      <c r="B67" s="4"/>
      <c r="C67" s="5" t="s">
        <v>54</v>
      </c>
      <c r="D67" s="2">
        <v>-8468.3430383557697</v>
      </c>
      <c r="E67" s="2">
        <v>-3697.8414200000002</v>
      </c>
      <c r="F67" s="2">
        <v>-7024.4097599999996</v>
      </c>
      <c r="G67" s="2">
        <v>-2660.7028799999998</v>
      </c>
      <c r="H67" s="2">
        <v>-3029.8731600000001</v>
      </c>
      <c r="I67" s="2">
        <v>-3386.2382363779702</v>
      </c>
      <c r="J67" s="2">
        <v>-18068.487241843999</v>
      </c>
      <c r="K67" s="2">
        <v>-18722.047219658001</v>
      </c>
      <c r="L67" s="2">
        <v>-2407.7036700252502</v>
      </c>
      <c r="M67" s="2">
        <v>-11928.897187610801</v>
      </c>
      <c r="N67" s="2">
        <v>-4393.12716</v>
      </c>
      <c r="O67" s="2">
        <v>-5357.5479999999998</v>
      </c>
      <c r="P67" s="2">
        <v>-6701.3562499999998</v>
      </c>
      <c r="Q67" s="2">
        <v>-2057.5443599999999</v>
      </c>
      <c r="R67" s="4"/>
      <c r="S67" s="4"/>
      <c r="T67" s="5" t="s">
        <v>54</v>
      </c>
      <c r="U67" s="2">
        <v>-8477.7210483650197</v>
      </c>
      <c r="V67" s="2">
        <v>-3703.8346799999999</v>
      </c>
      <c r="W67" s="2">
        <v>-7024.4097599999996</v>
      </c>
      <c r="X67" s="2">
        <v>-2668.6334400000001</v>
      </c>
      <c r="Y67" s="2">
        <v>-3032.4987000000001</v>
      </c>
      <c r="Z67" s="2">
        <v>-3386.2382363779702</v>
      </c>
      <c r="AA67" s="2">
        <v>-18147.3889328564</v>
      </c>
      <c r="AB67" s="2">
        <v>-18745.4497786826</v>
      </c>
      <c r="AC67" s="2">
        <v>-2407.7036700252502</v>
      </c>
      <c r="AD67" s="2">
        <v>-11946.036407707899</v>
      </c>
      <c r="AE67" s="2">
        <v>-4398.8251200000004</v>
      </c>
      <c r="AF67" s="2">
        <v>-5372.8552799999998</v>
      </c>
      <c r="AG67" s="2">
        <v>-6701.3562500000007</v>
      </c>
      <c r="AH67" s="2">
        <v>-2057.5443599999999</v>
      </c>
    </row>
    <row r="68" spans="1:34">
      <c r="A68" s="4"/>
      <c r="B68" s="4"/>
      <c r="C68" s="5" t="s">
        <v>55</v>
      </c>
      <c r="D68" s="2">
        <v>0</v>
      </c>
      <c r="E68" s="2">
        <v>0</v>
      </c>
      <c r="F68" s="2">
        <v>-14.830579999999999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4"/>
      <c r="S68" s="4"/>
      <c r="T68" s="5" t="s">
        <v>55</v>
      </c>
      <c r="U68" s="2">
        <v>0</v>
      </c>
      <c r="V68" s="2">
        <v>0</v>
      </c>
      <c r="W68" s="2">
        <v>-14.830579999999999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</row>
    <row r="69" spans="1:34">
      <c r="A69" s="4"/>
      <c r="B69" s="4"/>
      <c r="C69" s="5" t="s">
        <v>56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4"/>
      <c r="S69" s="4"/>
      <c r="T69" s="5" t="s">
        <v>56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</row>
    <row r="70" spans="1:34">
      <c r="A70" s="4"/>
      <c r="B70" s="4"/>
      <c r="C70" s="5" t="s">
        <v>57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5" t="s">
        <v>129</v>
      </c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</row>
    <row r="71" spans="1:34">
      <c r="A71" s="4"/>
      <c r="B71" s="4"/>
      <c r="C71" s="5" t="s">
        <v>58</v>
      </c>
      <c r="D71" s="2">
        <v>0</v>
      </c>
      <c r="E71" s="2">
        <v>0</v>
      </c>
      <c r="F71" s="2">
        <v>0</v>
      </c>
      <c r="G71" s="2">
        <v>-143.01924</v>
      </c>
      <c r="H71" s="2">
        <v>-1775.9484526164299</v>
      </c>
      <c r="I71" s="2">
        <v>-12789.0734125781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4"/>
      <c r="S71" s="4"/>
      <c r="T71" s="5" t="s">
        <v>58</v>
      </c>
      <c r="U71" s="2">
        <v>0</v>
      </c>
      <c r="V71" s="2">
        <v>0</v>
      </c>
      <c r="W71" s="2">
        <v>0</v>
      </c>
      <c r="X71" s="2">
        <v>-143.50569999999999</v>
      </c>
      <c r="Y71" s="2">
        <v>-1777.6726744150899</v>
      </c>
      <c r="Z71" s="2">
        <v>-12789.0734125781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</row>
    <row r="72" spans="1:34">
      <c r="A72" s="4"/>
      <c r="B72" s="4"/>
      <c r="C72" s="5" t="s">
        <v>59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4"/>
      <c r="S72" s="4"/>
      <c r="T72" s="5" t="s">
        <v>59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</row>
    <row r="73" spans="1:34">
      <c r="A73" s="4"/>
      <c r="B73" s="4"/>
      <c r="C73" s="5" t="s">
        <v>60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5" t="s">
        <v>130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</row>
    <row r="74" spans="1:34">
      <c r="A74" s="4"/>
      <c r="B74" s="4"/>
      <c r="C74" s="5" t="s">
        <v>61</v>
      </c>
      <c r="D74" s="2">
        <v>-3942.9139659998855</v>
      </c>
      <c r="E74" s="2">
        <v>-130327.154018</v>
      </c>
      <c r="F74" s="2">
        <v>-130924.43777603</v>
      </c>
      <c r="G74" s="2">
        <v>-16338.300545</v>
      </c>
      <c r="H74" s="2">
        <v>-15880.991698431</v>
      </c>
      <c r="I74" s="2">
        <v>-12174.1972816941</v>
      </c>
      <c r="J74" s="2">
        <v>-780976.08120142599</v>
      </c>
      <c r="K74" s="2">
        <v>-5148.5488011323996</v>
      </c>
      <c r="L74" s="2">
        <v>-7224.9401223581199</v>
      </c>
      <c r="M74" s="2">
        <v>-2823.4130879999998</v>
      </c>
      <c r="N74" s="2">
        <v>-5563.6241</v>
      </c>
      <c r="O74" s="2">
        <v>-6175.5929565217402</v>
      </c>
      <c r="P74" s="2">
        <v>-52607.935051775101</v>
      </c>
      <c r="Q74" s="2">
        <v>-222.26788363636399</v>
      </c>
      <c r="R74" s="4"/>
      <c r="S74" s="4"/>
      <c r="T74" s="5" t="s">
        <v>61</v>
      </c>
      <c r="U74" s="2">
        <v>-3947.2820715325502</v>
      </c>
      <c r="V74" s="2">
        <v>-130538.38117199999</v>
      </c>
      <c r="W74" s="2">
        <v>-130924.43777603</v>
      </c>
      <c r="X74" s="2">
        <v>-16387.763974344201</v>
      </c>
      <c r="Y74" s="2">
        <v>-15895.530087961701</v>
      </c>
      <c r="Z74" s="2">
        <v>-12174.1972816941</v>
      </c>
      <c r="AA74" s="2">
        <v>-784386.45710186905</v>
      </c>
      <c r="AB74" s="2">
        <v>-5154.98448713382</v>
      </c>
      <c r="AC74" s="2">
        <v>-7224.9401223581199</v>
      </c>
      <c r="AD74" s="2">
        <v>-2827.4697160000001</v>
      </c>
      <c r="AE74" s="2">
        <v>-5570.9303199999995</v>
      </c>
      <c r="AF74" s="2">
        <v>-6193.2494165217386</v>
      </c>
      <c r="AG74" s="2">
        <v>-52607.935051775145</v>
      </c>
      <c r="AH74" s="2">
        <v>-222.26788363636388</v>
      </c>
    </row>
    <row r="75" spans="1:34">
      <c r="A75" s="4"/>
      <c r="B75" s="4"/>
      <c r="C75" s="5" t="s">
        <v>62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4"/>
      <c r="S75" s="4"/>
      <c r="T75" s="5" t="s">
        <v>62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</row>
    <row r="76" spans="1:34">
      <c r="A76" s="4"/>
      <c r="B76" s="4"/>
      <c r="C76" s="5" t="s">
        <v>63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4"/>
      <c r="S76" s="4"/>
      <c r="T76" s="5" t="s">
        <v>63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</row>
    <row r="77" spans="1:34">
      <c r="A77" s="4"/>
      <c r="B77" s="4"/>
      <c r="C77" s="5" t="s">
        <v>64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5" t="s">
        <v>131</v>
      </c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</row>
    <row r="78" spans="1:34">
      <c r="A78" s="4"/>
      <c r="B78" s="4"/>
      <c r="C78" s="5" t="s">
        <v>65</v>
      </c>
      <c r="D78" s="2">
        <v>-10103.654319623722</v>
      </c>
      <c r="E78" s="2">
        <v>-161502.649768</v>
      </c>
      <c r="F78" s="2">
        <v>-7.1568800000000001</v>
      </c>
      <c r="G78" s="2">
        <v>-10521.356482953001</v>
      </c>
      <c r="H78" s="2">
        <v>-100263.905266701</v>
      </c>
      <c r="I78" s="2">
        <v>-71678.491001808594</v>
      </c>
      <c r="J78" s="2">
        <v>-299430.675143703</v>
      </c>
      <c r="K78" s="2">
        <v>-38699.774205943599</v>
      </c>
      <c r="L78" s="2">
        <v>-44309.016424765701</v>
      </c>
      <c r="M78" s="2">
        <v>-12781.1593033503</v>
      </c>
      <c r="N78" s="2">
        <v>-13170.90128</v>
      </c>
      <c r="O78" s="2">
        <v>-8920.2690899999998</v>
      </c>
      <c r="P78" s="2">
        <v>-2662.1804272189302</v>
      </c>
      <c r="Q78" s="2">
        <v>-7709.1785600000003</v>
      </c>
      <c r="R78" s="4"/>
      <c r="S78" s="4"/>
      <c r="T78" s="5" t="s">
        <v>65</v>
      </c>
      <c r="U78" s="2">
        <v>-10107.8043162739</v>
      </c>
      <c r="V78" s="2">
        <v>-161721.55289600001</v>
      </c>
      <c r="W78" s="2">
        <v>-7.1664899999999996</v>
      </c>
      <c r="X78" s="2">
        <v>-10540.103291141801</v>
      </c>
      <c r="Y78" s="2">
        <v>-100351.84676242599</v>
      </c>
      <c r="Z78" s="2">
        <v>-71721.286128919193</v>
      </c>
      <c r="AA78" s="2">
        <v>-300794.79222583602</v>
      </c>
      <c r="AB78" s="2">
        <v>-38713.465457689999</v>
      </c>
      <c r="AC78" s="2">
        <v>-44317.066359439799</v>
      </c>
      <c r="AD78" s="2">
        <v>-12786.207289399401</v>
      </c>
      <c r="AE78" s="2">
        <v>-13188.48323</v>
      </c>
      <c r="AF78" s="2">
        <v>-8941.5738200000014</v>
      </c>
      <c r="AG78" s="2">
        <v>-2665.0191472189344</v>
      </c>
      <c r="AH78" s="2">
        <v>-7714.3793600000017</v>
      </c>
    </row>
    <row r="79" spans="1:34">
      <c r="A79" s="4"/>
      <c r="B79" s="4"/>
      <c r="C79" s="5" t="s">
        <v>66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4"/>
      <c r="S79" s="4"/>
      <c r="T79" s="5" t="s">
        <v>66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</row>
    <row r="80" spans="1:34">
      <c r="A80" s="4"/>
      <c r="B80" s="4"/>
      <c r="C80" s="5" t="s">
        <v>67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4"/>
      <c r="S80" s="4"/>
      <c r="T80" s="5" t="s">
        <v>67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</row>
    <row r="81" spans="1:34">
      <c r="A81" s="4"/>
      <c r="B81" s="4"/>
      <c r="C81" s="5" t="s">
        <v>68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5" t="s">
        <v>132</v>
      </c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</row>
    <row r="82" spans="1:34">
      <c r="A82" s="4"/>
      <c r="B82" s="4"/>
      <c r="C82" s="5" t="s">
        <v>69</v>
      </c>
      <c r="D82" s="2">
        <v>-22.706318963793475</v>
      </c>
      <c r="E82" s="2">
        <v>0</v>
      </c>
      <c r="F82" s="2">
        <v>0</v>
      </c>
      <c r="G82" s="2">
        <v>-1277.1028672131199</v>
      </c>
      <c r="H82" s="2">
        <v>-26107.500373694598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-1556.3933444898</v>
      </c>
      <c r="Q82" s="2">
        <v>0</v>
      </c>
      <c r="R82" s="4"/>
      <c r="S82" s="4"/>
      <c r="T82" s="5" t="s">
        <v>69</v>
      </c>
      <c r="U82" s="2">
        <v>-22.7063189637935</v>
      </c>
      <c r="V82" s="2">
        <v>0</v>
      </c>
      <c r="W82" s="2">
        <v>0</v>
      </c>
      <c r="X82" s="2">
        <v>-1281.5378565573801</v>
      </c>
      <c r="Y82" s="2">
        <v>-26133.210237746702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-1556.3925281632651</v>
      </c>
      <c r="AH82" s="2">
        <v>0</v>
      </c>
    </row>
    <row r="83" spans="1:34">
      <c r="A83" s="4"/>
      <c r="B83" s="4"/>
      <c r="C83" s="5" t="s">
        <v>70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4"/>
      <c r="S83" s="4"/>
      <c r="T83" s="5" t="s">
        <v>70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</row>
    <row r="84" spans="1:34">
      <c r="A84" s="4"/>
      <c r="B84" s="4"/>
      <c r="C84" s="5" t="s">
        <v>71</v>
      </c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5" t="s">
        <v>133</v>
      </c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spans="1:34">
      <c r="A85" s="4"/>
      <c r="B85" s="4"/>
      <c r="C85" s="5" t="s">
        <v>72</v>
      </c>
      <c r="D85" s="2">
        <v>-185.3180243155802</v>
      </c>
      <c r="E85" s="2">
        <v>0</v>
      </c>
      <c r="F85" s="2">
        <v>0</v>
      </c>
      <c r="G85" s="2">
        <v>0</v>
      </c>
      <c r="H85" s="2">
        <v>-298.12267000000003</v>
      </c>
      <c r="I85" s="2">
        <v>0</v>
      </c>
      <c r="J85" s="2">
        <v>-3639.3606461367699</v>
      </c>
      <c r="K85" s="2">
        <v>-23027.978584925499</v>
      </c>
      <c r="L85" s="2">
        <v>0</v>
      </c>
      <c r="M85" s="2">
        <v>0</v>
      </c>
      <c r="N85" s="2">
        <v>0</v>
      </c>
      <c r="O85" s="2">
        <v>-7523.0438400000003</v>
      </c>
      <c r="P85" s="2">
        <v>-3108.4942189795902</v>
      </c>
      <c r="Q85" s="2">
        <v>0</v>
      </c>
      <c r="R85" s="4"/>
      <c r="S85" s="4"/>
      <c r="T85" s="5" t="s">
        <v>72</v>
      </c>
      <c r="U85" s="2">
        <v>-185.41335385332201</v>
      </c>
      <c r="V85" s="2">
        <v>0</v>
      </c>
      <c r="W85" s="2">
        <v>0</v>
      </c>
      <c r="X85" s="2">
        <v>0</v>
      </c>
      <c r="Y85" s="2">
        <v>-298.51762000000002</v>
      </c>
      <c r="Z85" s="2">
        <v>0</v>
      </c>
      <c r="AA85" s="2">
        <v>-3652.3090118038499</v>
      </c>
      <c r="AB85" s="2">
        <v>-23034.134123297601</v>
      </c>
      <c r="AC85" s="2">
        <v>0</v>
      </c>
      <c r="AD85" s="2">
        <v>0</v>
      </c>
      <c r="AE85" s="2">
        <v>0</v>
      </c>
      <c r="AF85" s="2">
        <v>-7536.7923599999995</v>
      </c>
      <c r="AG85" s="2">
        <v>-3110.5851313265302</v>
      </c>
      <c r="AH85" s="2">
        <v>0</v>
      </c>
    </row>
    <row r="86" spans="1:34">
      <c r="A86" s="4"/>
      <c r="B86" s="4"/>
      <c r="C86" s="5" t="s">
        <v>73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4"/>
      <c r="S86" s="4"/>
      <c r="T86" s="5" t="s">
        <v>73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</row>
    <row r="87" spans="1:34">
      <c r="A87" s="4"/>
      <c r="B87" s="4"/>
      <c r="C87" s="5" t="s">
        <v>74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5" t="s">
        <v>134</v>
      </c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>
      <c r="A88" s="4"/>
      <c r="B88" s="4"/>
      <c r="C88" s="5" t="s">
        <v>75</v>
      </c>
      <c r="D88" s="2">
        <v>-523017.28372654377</v>
      </c>
      <c r="E88" s="2">
        <v>-641682.63294000004</v>
      </c>
      <c r="F88" s="2">
        <v>-1794984.3507000001</v>
      </c>
      <c r="G88" s="2">
        <v>-1203695.607941</v>
      </c>
      <c r="H88" s="2">
        <v>-378918.82127481099</v>
      </c>
      <c r="I88" s="2">
        <v>-1263198.75687877</v>
      </c>
      <c r="J88" s="2">
        <v>-813793.55471714004</v>
      </c>
      <c r="K88" s="2">
        <v>-195876.34811496199</v>
      </c>
      <c r="L88" s="2">
        <v>-5844.4180219506998</v>
      </c>
      <c r="M88" s="2">
        <v>346.78346399999998</v>
      </c>
      <c r="N88" s="2">
        <v>-13689.370699999999</v>
      </c>
      <c r="O88" s="2">
        <v>-68838.037398772998</v>
      </c>
      <c r="P88" s="2">
        <v>-50626.483529056597</v>
      </c>
      <c r="Q88" s="2">
        <v>-1974.6020900000001</v>
      </c>
      <c r="R88" s="4"/>
      <c r="S88" s="4"/>
      <c r="T88" s="5" t="s">
        <v>75</v>
      </c>
      <c r="U88" s="2">
        <v>-524224.24391626398</v>
      </c>
      <c r="V88" s="2">
        <v>-641604.73277999996</v>
      </c>
      <c r="W88" s="2">
        <v>-1794884.0852000001</v>
      </c>
      <c r="X88" s="2">
        <v>-1207247.38562667</v>
      </c>
      <c r="Y88" s="2">
        <v>-379485.30720664101</v>
      </c>
      <c r="Z88" s="2">
        <v>-1263178.3771037699</v>
      </c>
      <c r="AA88" s="2">
        <v>-817521.66429814498</v>
      </c>
      <c r="AB88" s="2">
        <v>-196232.699687766</v>
      </c>
      <c r="AC88" s="2">
        <v>-5844.3085219507002</v>
      </c>
      <c r="AD88" s="2">
        <v>347.33096399999999</v>
      </c>
      <c r="AE88" s="2">
        <v>-13717.582599999998</v>
      </c>
      <c r="AF88" s="2">
        <v>-68835.409398773001</v>
      </c>
      <c r="AG88" s="2">
        <v>-50620.935529056609</v>
      </c>
      <c r="AH88" s="2">
        <v>-1981.7954999999999</v>
      </c>
    </row>
    <row r="89" spans="1:34">
      <c r="A89" s="4"/>
      <c r="B89" s="4"/>
      <c r="C89" s="5" t="s">
        <v>76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4"/>
      <c r="S89" s="4"/>
      <c r="T89" s="5" t="s">
        <v>76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</row>
    <row r="90" spans="1:34">
      <c r="A90" s="4"/>
      <c r="B90" s="4"/>
      <c r="C90" s="5" t="s">
        <v>77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5" t="s">
        <v>135</v>
      </c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>
      <c r="A91" s="4"/>
      <c r="B91" s="4"/>
      <c r="C91" s="5" t="s">
        <v>78</v>
      </c>
      <c r="D91" s="2">
        <v>-2541132.478684919</v>
      </c>
      <c r="E91" s="2">
        <v>-932503.99111599999</v>
      </c>
      <c r="F91" s="2">
        <v>-264427.10557000001</v>
      </c>
      <c r="G91" s="2">
        <v>-1501071.9604604</v>
      </c>
      <c r="H91" s="2">
        <v>-830665.81700365595</v>
      </c>
      <c r="I91" s="2">
        <v>-1476870.50389672</v>
      </c>
      <c r="J91" s="2">
        <v>-5158811.9987160098</v>
      </c>
      <c r="K91" s="2">
        <v>-3304670.4465457699</v>
      </c>
      <c r="L91" s="2">
        <v>-648013.56488127902</v>
      </c>
      <c r="M91" s="2">
        <v>-1207476.3516477901</v>
      </c>
      <c r="N91" s="2">
        <v>-2885198.2381699998</v>
      </c>
      <c r="O91" s="2">
        <v>-408585.67360257701</v>
      </c>
      <c r="P91" s="2">
        <v>-654945.52299603797</v>
      </c>
      <c r="Q91" s="2">
        <v>-1573588.2197700001</v>
      </c>
      <c r="R91" s="4"/>
      <c r="S91" s="4"/>
      <c r="T91" s="5" t="s">
        <v>78</v>
      </c>
      <c r="U91" s="2">
        <v>-2542519.99622672</v>
      </c>
      <c r="V91" s="2">
        <v>-933001.15614400001</v>
      </c>
      <c r="W91" s="2">
        <v>-264685.38630999997</v>
      </c>
      <c r="X91" s="2">
        <v>-1505131.1540195099</v>
      </c>
      <c r="Y91" s="2">
        <v>-832217.48808626703</v>
      </c>
      <c r="Z91" s="2">
        <v>-1477470.5674602401</v>
      </c>
      <c r="AA91" s="2">
        <v>-5185574.6446078699</v>
      </c>
      <c r="AB91" s="2">
        <v>-3305193.4946932001</v>
      </c>
      <c r="AC91" s="2">
        <v>-648211.51708144497</v>
      </c>
      <c r="AD91" s="2">
        <v>-1207928.5427586599</v>
      </c>
      <c r="AE91" s="2">
        <v>-2887900.3288199999</v>
      </c>
      <c r="AF91" s="2">
        <v>-409345.35381257674</v>
      </c>
      <c r="AG91" s="2">
        <v>-656190.80729603779</v>
      </c>
      <c r="AH91" s="2">
        <v>-1574703.2832799999</v>
      </c>
    </row>
    <row r="92" spans="1:34">
      <c r="A92" s="4"/>
      <c r="B92" s="4"/>
      <c r="C92" s="5" t="s">
        <v>79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4"/>
      <c r="S92" s="4"/>
      <c r="T92" s="5" t="s">
        <v>79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</row>
    <row r="93" spans="1:34">
      <c r="A93" s="4"/>
      <c r="B93" s="4"/>
      <c r="C93" s="5" t="s">
        <v>80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5" t="s">
        <v>136</v>
      </c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>
      <c r="A94" s="4"/>
      <c r="B94" s="4"/>
      <c r="C94" s="5" t="s">
        <v>81</v>
      </c>
      <c r="D94" s="2"/>
      <c r="E94" s="2">
        <v>-116813.60215999999</v>
      </c>
      <c r="F94" s="2">
        <v>-104878.60662000001</v>
      </c>
      <c r="G94" s="2">
        <v>-669.6</v>
      </c>
      <c r="H94" s="2">
        <v>-24973.567894059099</v>
      </c>
      <c r="I94" s="2">
        <v>361.8245</v>
      </c>
      <c r="J94" s="2">
        <v>0</v>
      </c>
      <c r="K94" s="2">
        <v>0</v>
      </c>
      <c r="L94" s="2">
        <v>0</v>
      </c>
      <c r="M94" s="2">
        <v>0</v>
      </c>
      <c r="N94" s="2">
        <v>-3008.39138</v>
      </c>
      <c r="O94" s="2">
        <v>0</v>
      </c>
      <c r="P94" s="2">
        <v>-16.438700000000001</v>
      </c>
      <c r="Q94" s="2">
        <v>0</v>
      </c>
      <c r="R94" s="4"/>
      <c r="S94" s="4"/>
      <c r="T94" s="5" t="s">
        <v>81</v>
      </c>
      <c r="U94" s="2">
        <v>0</v>
      </c>
      <c r="V94" s="2">
        <v>-116803.23616</v>
      </c>
      <c r="W94" s="2">
        <v>-104869.62762</v>
      </c>
      <c r="X94" s="2">
        <v>-672</v>
      </c>
      <c r="Y94" s="2">
        <v>-24971.596894059101</v>
      </c>
      <c r="Z94" s="2">
        <v>362.29899999999998</v>
      </c>
      <c r="AA94" s="2">
        <v>0</v>
      </c>
      <c r="AB94" s="2">
        <v>0</v>
      </c>
      <c r="AC94" s="2">
        <v>0</v>
      </c>
      <c r="AD94" s="2">
        <v>0</v>
      </c>
      <c r="AE94" s="2">
        <v>-3008.1723800000004</v>
      </c>
      <c r="AF94" s="2">
        <v>0</v>
      </c>
      <c r="AG94" s="2">
        <v>-16.14670000000001</v>
      </c>
      <c r="AH94" s="2">
        <v>0</v>
      </c>
    </row>
    <row r="95" spans="1:34">
      <c r="A95" s="4"/>
      <c r="B95" s="4"/>
      <c r="C95" s="5" t="s">
        <v>82</v>
      </c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5" t="s">
        <v>137</v>
      </c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>
      <c r="A96" s="4"/>
      <c r="B96" s="4"/>
      <c r="C96" s="5" t="s">
        <v>83</v>
      </c>
      <c r="D96" s="2">
        <v>-29032.514934244944</v>
      </c>
      <c r="E96" s="2">
        <v>-2839.366642</v>
      </c>
      <c r="F96" s="2">
        <v>0</v>
      </c>
      <c r="G96" s="2">
        <v>-32530.732050181701</v>
      </c>
      <c r="H96" s="2">
        <v>-458589.13710846403</v>
      </c>
      <c r="I96" s="2">
        <v>0</v>
      </c>
      <c r="J96" s="2">
        <v>0</v>
      </c>
      <c r="K96" s="2">
        <v>-77807.517258155596</v>
      </c>
      <c r="L96" s="2">
        <v>0</v>
      </c>
      <c r="M96" s="2">
        <v>0</v>
      </c>
      <c r="N96" s="2">
        <v>-326092.49228000001</v>
      </c>
      <c r="O96" s="2">
        <v>0</v>
      </c>
      <c r="P96" s="2">
        <v>0</v>
      </c>
      <c r="Q96" s="2">
        <v>0</v>
      </c>
      <c r="R96" s="4"/>
      <c r="S96" s="4"/>
      <c r="T96" s="5" t="s">
        <v>83</v>
      </c>
      <c r="U96" s="2">
        <v>-29048.641000388299</v>
      </c>
      <c r="V96" s="2">
        <v>-2842.1406400000001</v>
      </c>
      <c r="W96" s="2">
        <v>0</v>
      </c>
      <c r="X96" s="2">
        <v>-32581.955069670301</v>
      </c>
      <c r="Y96" s="2">
        <v>-458868.80475185899</v>
      </c>
      <c r="Z96" s="2">
        <v>0</v>
      </c>
      <c r="AA96" s="2">
        <v>0</v>
      </c>
      <c r="AB96" s="2">
        <v>-77836.063054594095</v>
      </c>
      <c r="AC96" s="2">
        <v>0</v>
      </c>
      <c r="AD96" s="2">
        <v>0</v>
      </c>
      <c r="AE96" s="2">
        <v>-326574.08627000003</v>
      </c>
      <c r="AF96" s="2">
        <v>0</v>
      </c>
      <c r="AG96" s="2">
        <v>0</v>
      </c>
      <c r="AH96" s="2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Sheet18!L2</f>
        <v>0</v>
      </c>
      <c r="C2" s="11" t="s">
        <v>1</v>
      </c>
      <c r="D2" s="12">
        <f>Sheet18!AC2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Sheet18!L3</f>
        <v>146216297.31330401</v>
      </c>
      <c r="C3" s="16" t="s">
        <v>2</v>
      </c>
      <c r="D3" s="15">
        <f>Sheet18!AC3</f>
        <v>146419554.35392299</v>
      </c>
      <c r="E3" s="17"/>
      <c r="F3" s="18">
        <f t="shared" ref="F3:F66" si="0">IF(D3-B3=0,"",D3-B3)</f>
        <v>203257.04061898589</v>
      </c>
      <c r="G3" s="13">
        <f t="shared" ref="G3:G66" si="1">IF(B3=0,"",D3/B3-1)</f>
        <v>1.3901120761077301E-3</v>
      </c>
    </row>
    <row r="4" spans="1:7">
      <c r="A4" s="11" t="s">
        <v>3</v>
      </c>
      <c r="B4" s="15">
        <f>Sheet18!L4</f>
        <v>8575.4100037259595</v>
      </c>
      <c r="C4" s="16" t="s">
        <v>3</v>
      </c>
      <c r="D4" s="15">
        <f>Sheet18!AC4</f>
        <v>8584.4536310427902</v>
      </c>
      <c r="E4" s="17"/>
      <c r="F4" s="18">
        <f t="shared" si="0"/>
        <v>9.0436273168306798</v>
      </c>
      <c r="G4" s="13">
        <f t="shared" si="1"/>
        <v>1.0545999914757243E-3</v>
      </c>
    </row>
    <row r="5" spans="1:7">
      <c r="A5" s="11" t="s">
        <v>4</v>
      </c>
      <c r="B5" s="15">
        <f>Sheet18!L5</f>
        <v>238878.71520883701</v>
      </c>
      <c r="C5" s="16" t="s">
        <v>4</v>
      </c>
      <c r="D5" s="15">
        <f>Sheet18!AC5</f>
        <v>239296.579157461</v>
      </c>
      <c r="E5" s="17"/>
      <c r="F5" s="18">
        <f t="shared" si="0"/>
        <v>417.86394862399902</v>
      </c>
      <c r="G5" s="13">
        <f t="shared" si="1"/>
        <v>1.7492724216081612E-3</v>
      </c>
    </row>
    <row r="6" spans="1:7">
      <c r="A6" s="11" t="s">
        <v>5</v>
      </c>
      <c r="B6" s="15">
        <f>Sheet18!L6</f>
        <v>0</v>
      </c>
      <c r="C6" s="16" t="s">
        <v>5</v>
      </c>
      <c r="D6" s="15">
        <f>Sheet18!AC6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Sheet18!L7</f>
        <v>16337403.237712501</v>
      </c>
      <c r="C7" s="16" t="s">
        <v>6</v>
      </c>
      <c r="D7" s="15">
        <f>Sheet18!AC7</f>
        <v>16354273.8856305</v>
      </c>
      <c r="E7" s="17"/>
      <c r="F7" s="18">
        <f t="shared" si="0"/>
        <v>16870.647917998955</v>
      </c>
      <c r="G7" s="13">
        <f t="shared" si="1"/>
        <v>1.0326395004474076E-3</v>
      </c>
    </row>
    <row r="8" spans="1:7">
      <c r="A8" s="11" t="s">
        <v>7</v>
      </c>
      <c r="B8" s="15">
        <f>Sheet18!L8</f>
        <v>60.029571221391102</v>
      </c>
      <c r="C8" s="16" t="s">
        <v>7</v>
      </c>
      <c r="D8" s="15">
        <f>Sheet18!AC8</f>
        <v>60.0961876435763</v>
      </c>
      <c r="E8" s="17"/>
      <c r="F8" s="18">
        <f t="shared" si="0"/>
        <v>6.6616422185198587E-2</v>
      </c>
      <c r="G8" s="13">
        <f t="shared" si="1"/>
        <v>1.1097267701531965E-3</v>
      </c>
    </row>
    <row r="9" spans="1:7">
      <c r="A9" s="11" t="s">
        <v>8</v>
      </c>
      <c r="B9" s="15">
        <f>Sheet18!L9</f>
        <v>144531.65891442</v>
      </c>
      <c r="C9" s="16" t="s">
        <v>8</v>
      </c>
      <c r="D9" s="15">
        <f>Sheet18!AC9</f>
        <v>144695.65328015399</v>
      </c>
      <c r="E9" s="17"/>
      <c r="F9" s="18">
        <f t="shared" si="0"/>
        <v>163.99436573398998</v>
      </c>
      <c r="G9" s="13">
        <f t="shared" si="1"/>
        <v>1.1346605094395557E-3</v>
      </c>
    </row>
    <row r="10" spans="1:7">
      <c r="A10" s="11" t="s">
        <v>9</v>
      </c>
      <c r="B10" s="15">
        <f>Sheet18!L10</f>
        <v>0</v>
      </c>
      <c r="C10" s="16" t="s">
        <v>156</v>
      </c>
      <c r="D10" s="15">
        <f>Sheet18!AC10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Sheet18!L11</f>
        <v>230889.684460124</v>
      </c>
      <c r="C11" s="16" t="s">
        <v>10</v>
      </c>
      <c r="D11" s="15">
        <f>Sheet18!AC11</f>
        <v>232021.49663884999</v>
      </c>
      <c r="E11" s="17"/>
      <c r="F11" s="18">
        <f t="shared" si="0"/>
        <v>1131.8121787259879</v>
      </c>
      <c r="G11" s="13">
        <f t="shared" si="1"/>
        <v>4.901960784313264E-3</v>
      </c>
    </row>
    <row r="12" spans="1:7">
      <c r="A12" s="11" t="s">
        <v>11</v>
      </c>
      <c r="B12" s="15">
        <f>Sheet18!L12</f>
        <v>0</v>
      </c>
      <c r="C12" s="16" t="s">
        <v>11</v>
      </c>
      <c r="D12" s="15">
        <f>Sheet18!AC12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Sheet18!L13</f>
        <v>0</v>
      </c>
      <c r="C13" s="16" t="s">
        <v>12</v>
      </c>
      <c r="D13" s="15">
        <f>Sheet18!AC13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Sheet18!L14</f>
        <v>0</v>
      </c>
      <c r="C14" s="16" t="s">
        <v>157</v>
      </c>
      <c r="D14" s="15">
        <f>Sheet18!AC14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Sheet18!L15</f>
        <v>42176391.714289002</v>
      </c>
      <c r="C15" s="16" t="s">
        <v>14</v>
      </c>
      <c r="D15" s="15">
        <f>Sheet18!AC15</f>
        <v>42208486.640054002</v>
      </c>
      <c r="E15" s="17"/>
      <c r="F15" s="18">
        <f t="shared" si="0"/>
        <v>32094.925765000284</v>
      </c>
      <c r="G15" s="13">
        <f t="shared" si="1"/>
        <v>7.6096897957556031E-4</v>
      </c>
    </row>
    <row r="16" spans="1:7">
      <c r="A16" s="11" t="s">
        <v>15</v>
      </c>
      <c r="B16" s="15">
        <f>Sheet18!L16</f>
        <v>421.26763475635403</v>
      </c>
      <c r="C16" s="16" t="s">
        <v>15</v>
      </c>
      <c r="D16" s="15">
        <f>Sheet18!AC16</f>
        <v>421.26763475635403</v>
      </c>
      <c r="E16" s="17"/>
      <c r="F16" s="18" t="str">
        <f t="shared" si="0"/>
        <v/>
      </c>
      <c r="G16" s="13">
        <f t="shared" si="1"/>
        <v>0</v>
      </c>
    </row>
    <row r="17" spans="1:7">
      <c r="A17" s="11" t="s">
        <v>16</v>
      </c>
      <c r="B17" s="15">
        <f>Sheet18!L17</f>
        <v>33529.549362403603</v>
      </c>
      <c r="C17" s="16" t="s">
        <v>16</v>
      </c>
      <c r="D17" s="15">
        <f>Sheet18!AC17</f>
        <v>33577.853461897401</v>
      </c>
      <c r="E17" s="17"/>
      <c r="F17" s="18">
        <f t="shared" si="0"/>
        <v>48.304099493798276</v>
      </c>
      <c r="G17" s="13">
        <f t="shared" si="1"/>
        <v>1.4406426692976648E-3</v>
      </c>
    </row>
    <row r="18" spans="1:7">
      <c r="A18" s="11" t="s">
        <v>17</v>
      </c>
      <c r="B18" s="15">
        <f>Sheet18!L18</f>
        <v>0</v>
      </c>
      <c r="C18" s="16" t="s">
        <v>158</v>
      </c>
      <c r="D18" s="15">
        <f>Sheet18!AC18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Sheet18!L19</f>
        <v>5664714.8073284701</v>
      </c>
      <c r="C19" s="16" t="s">
        <v>18</v>
      </c>
      <c r="D19" s="15">
        <f>Sheet18!AC19</f>
        <v>5672205.0614936901</v>
      </c>
      <c r="E19" s="17"/>
      <c r="F19" s="18">
        <f t="shared" si="0"/>
        <v>7490.2541652200744</v>
      </c>
      <c r="G19" s="13">
        <f t="shared" si="1"/>
        <v>1.3222650071509356E-3</v>
      </c>
    </row>
    <row r="20" spans="1:7">
      <c r="A20" s="11" t="s">
        <v>19</v>
      </c>
      <c r="B20" s="15">
        <f>Sheet18!L20</f>
        <v>0</v>
      </c>
      <c r="C20" s="16" t="s">
        <v>19</v>
      </c>
      <c r="D20" s="15">
        <f>Sheet18!AC20</f>
        <v>0</v>
      </c>
      <c r="E20" s="17"/>
      <c r="F20" s="18" t="str">
        <f t="shared" si="0"/>
        <v/>
      </c>
      <c r="G20" s="13" t="str">
        <f t="shared" si="1"/>
        <v/>
      </c>
    </row>
    <row r="21" spans="1:7">
      <c r="A21" s="11" t="s">
        <v>20</v>
      </c>
      <c r="B21" s="15">
        <f>Sheet18!L21</f>
        <v>289.13013609972899</v>
      </c>
      <c r="C21" s="16" t="s">
        <v>20</v>
      </c>
      <c r="D21" s="15">
        <f>Sheet18!AC21</f>
        <v>289.75390008415297</v>
      </c>
      <c r="E21" s="17"/>
      <c r="F21" s="18">
        <f t="shared" si="0"/>
        <v>0.62376398442398795</v>
      </c>
      <c r="G21" s="13">
        <f t="shared" si="1"/>
        <v>2.1573814229065569E-3</v>
      </c>
    </row>
    <row r="22" spans="1:7">
      <c r="A22" s="11" t="s">
        <v>21</v>
      </c>
      <c r="B22" s="15">
        <f>Sheet18!L22</f>
        <v>0</v>
      </c>
      <c r="C22" s="16" t="s">
        <v>159</v>
      </c>
      <c r="D22" s="15">
        <f>Sheet18!AC22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Sheet18!L23</f>
        <v>69482.298407341499</v>
      </c>
      <c r="C23" s="16" t="s">
        <v>22</v>
      </c>
      <c r="D23" s="15">
        <f>Sheet18!AC23</f>
        <v>69713.906068699303</v>
      </c>
      <c r="E23" s="17"/>
      <c r="F23" s="18">
        <f t="shared" si="0"/>
        <v>231.60766135780432</v>
      </c>
      <c r="G23" s="13">
        <f t="shared" si="1"/>
        <v>3.3333333333334103E-3</v>
      </c>
    </row>
    <row r="24" spans="1:7">
      <c r="A24" s="11" t="s">
        <v>23</v>
      </c>
      <c r="B24" s="15">
        <f>Sheet18!L24</f>
        <v>0</v>
      </c>
      <c r="C24" s="16" t="s">
        <v>23</v>
      </c>
      <c r="D24" s="15">
        <f>Sheet18!AC24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Sheet18!L25</f>
        <v>0</v>
      </c>
      <c r="C25" s="16" t="s">
        <v>24</v>
      </c>
      <c r="D25" s="15">
        <f>Sheet18!AC25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Sheet18!L26</f>
        <v>0</v>
      </c>
      <c r="C26" s="16" t="s">
        <v>160</v>
      </c>
      <c r="D26" s="15">
        <f>Sheet18!AC26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Sheet18!L27</f>
        <v>20358126.197862901</v>
      </c>
      <c r="C27" s="16" t="s">
        <v>26</v>
      </c>
      <c r="D27" s="15">
        <f>Sheet18!AC27</f>
        <v>20384006.119285598</v>
      </c>
      <c r="E27" s="17"/>
      <c r="F27" s="18">
        <f t="shared" si="0"/>
        <v>25879.921422697604</v>
      </c>
      <c r="G27" s="13">
        <f t="shared" si="1"/>
        <v>1.2712329794584143E-3</v>
      </c>
    </row>
    <row r="28" spans="1:7">
      <c r="A28" s="11" t="s">
        <v>27</v>
      </c>
      <c r="B28" s="15">
        <f>Sheet18!L28</f>
        <v>0</v>
      </c>
      <c r="C28" s="16" t="s">
        <v>27</v>
      </c>
      <c r="D28" s="15">
        <f>Sheet18!AC28</f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Sheet18!L29</f>
        <v>42493.1341904851</v>
      </c>
      <c r="C29" s="16" t="s">
        <v>28</v>
      </c>
      <c r="D29" s="15">
        <f>Sheet18!AC29</f>
        <v>42543.448163533001</v>
      </c>
      <c r="E29" s="17"/>
      <c r="F29" s="18">
        <f t="shared" si="0"/>
        <v>50.313973047901527</v>
      </c>
      <c r="G29" s="13">
        <f t="shared" si="1"/>
        <v>1.1840494707300309E-3</v>
      </c>
    </row>
    <row r="30" spans="1:7">
      <c r="A30" s="11" t="s">
        <v>29</v>
      </c>
      <c r="B30" s="15">
        <f>Sheet18!L30</f>
        <v>0</v>
      </c>
      <c r="C30" s="16" t="s">
        <v>29</v>
      </c>
      <c r="D30" s="15">
        <f>Sheet18!AC30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Sheet18!L31</f>
        <v>0</v>
      </c>
      <c r="C31" s="16" t="s">
        <v>30</v>
      </c>
      <c r="D31" s="15">
        <f>Sheet18!AC31</f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Sheet18!L32</f>
        <v>0</v>
      </c>
      <c r="C32" s="16" t="s">
        <v>31</v>
      </c>
      <c r="D32" s="15">
        <f>Sheet18!AC32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Sheet18!L33</f>
        <v>0</v>
      </c>
      <c r="C33" s="16" t="s">
        <v>32</v>
      </c>
      <c r="D33" s="15">
        <f>Sheet18!AC33</f>
        <v>0</v>
      </c>
      <c r="E33" s="17"/>
      <c r="F33" s="18" t="str">
        <f t="shared" si="0"/>
        <v/>
      </c>
      <c r="G33" s="13" t="str">
        <f t="shared" si="1"/>
        <v/>
      </c>
    </row>
    <row r="34" spans="1:7">
      <c r="A34" s="11" t="s">
        <v>33</v>
      </c>
      <c r="B34" s="15">
        <f>Sheet18!L34</f>
        <v>0</v>
      </c>
      <c r="C34" s="16" t="s">
        <v>33</v>
      </c>
      <c r="D34" s="15">
        <f>Sheet18!AC34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Sheet18!L35</f>
        <v>84415822.636918694</v>
      </c>
      <c r="C35" s="16" t="s">
        <v>34</v>
      </c>
      <c r="D35" s="15">
        <f>Sheet18!AC35</f>
        <v>84504554.107057497</v>
      </c>
      <c r="E35" s="17"/>
      <c r="F35" s="18">
        <f t="shared" si="0"/>
        <v>88731.470138803124</v>
      </c>
      <c r="G35" s="13">
        <f t="shared" si="1"/>
        <v>1.0511236799817247E-3</v>
      </c>
    </row>
    <row r="36" spans="1:7">
      <c r="A36" s="11" t="s">
        <v>35</v>
      </c>
      <c r="B36" s="15">
        <f>Sheet18!L36</f>
        <v>0</v>
      </c>
      <c r="C36" s="16" t="s">
        <v>35</v>
      </c>
      <c r="D36" s="15">
        <f>Sheet18!AC36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Sheet18!L37</f>
        <v>0</v>
      </c>
      <c r="C37" s="16" t="s">
        <v>36</v>
      </c>
      <c r="D37" s="15">
        <f>Sheet18!AC37</f>
        <v>0</v>
      </c>
      <c r="E37" s="17"/>
      <c r="F37" s="18" t="str">
        <f t="shared" si="0"/>
        <v/>
      </c>
      <c r="G37" s="13" t="str">
        <f t="shared" si="1"/>
        <v/>
      </c>
    </row>
    <row r="38" spans="1:7">
      <c r="A38" s="11" t="s">
        <v>37</v>
      </c>
      <c r="B38" s="15">
        <f>Sheet18!L38</f>
        <v>0</v>
      </c>
      <c r="C38" s="16" t="s">
        <v>37</v>
      </c>
      <c r="D38" s="15">
        <f>Sheet18!AC38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Sheet18!L39</f>
        <v>172983.60631941399</v>
      </c>
      <c r="C39" s="16" t="s">
        <v>38</v>
      </c>
      <c r="D39" s="15">
        <f>Sheet18!AC39</f>
        <v>173175.87063526901</v>
      </c>
      <c r="E39" s="17"/>
      <c r="F39" s="18">
        <f t="shared" si="0"/>
        <v>192.26431585501996</v>
      </c>
      <c r="G39" s="13">
        <f t="shared" si="1"/>
        <v>1.1114597501222789E-3</v>
      </c>
    </row>
    <row r="40" spans="1:7">
      <c r="A40" s="11" t="s">
        <v>39</v>
      </c>
      <c r="B40" s="15">
        <f>Sheet18!L40</f>
        <v>0</v>
      </c>
      <c r="C40" s="16" t="s">
        <v>39</v>
      </c>
      <c r="D40" s="15">
        <f>Sheet18!AC40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Sheet18!L41</f>
        <v>0</v>
      </c>
      <c r="C41" s="16" t="s">
        <v>40</v>
      </c>
      <c r="D41" s="15">
        <f>Sheet18!AC41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Sheet18!L42</f>
        <v>80083111.1751239</v>
      </c>
      <c r="C42" s="16" t="s">
        <v>41</v>
      </c>
      <c r="D42" s="15">
        <f>Sheet18!AC42</f>
        <v>80146526.793095395</v>
      </c>
      <c r="E42" s="17"/>
      <c r="F42" s="18">
        <f t="shared" si="0"/>
        <v>63415.617971494794</v>
      </c>
      <c r="G42" s="13">
        <f t="shared" si="1"/>
        <v>7.9187255640977838E-4</v>
      </c>
    </row>
    <row r="43" spans="1:7">
      <c r="A43" s="11" t="s">
        <v>42</v>
      </c>
      <c r="B43" s="15">
        <f>Sheet18!L43</f>
        <v>0</v>
      </c>
      <c r="C43" s="16" t="s">
        <v>42</v>
      </c>
      <c r="D43" s="15">
        <f>Sheet18!AC43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Sheet18!L44</f>
        <v>0</v>
      </c>
      <c r="C44" s="16" t="s">
        <v>43</v>
      </c>
      <c r="D44" s="15">
        <f>Sheet18!AC44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Sheet18!L45</f>
        <v>0</v>
      </c>
      <c r="C45" s="16" t="s">
        <v>44</v>
      </c>
      <c r="D45" s="15">
        <f>Sheet18!AC45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Sheet18!AC46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Sheet18!L47</f>
        <v>2679501.97083975</v>
      </c>
      <c r="C47" s="16" t="s">
        <v>112</v>
      </c>
      <c r="D47" s="15">
        <f>Sheet18!AC47</f>
        <v>969075.12</v>
      </c>
      <c r="E47" s="17"/>
      <c r="F47" s="18">
        <f>IF(D47-B47=0,"",D47+D51+D55+D59-B47)</f>
        <v>-37147.810839749873</v>
      </c>
      <c r="G47" s="13">
        <f>IF(B47=0,"",(D47+D51+D55+D59)/B47-1)</f>
        <v>-1.3863699763619786E-2</v>
      </c>
    </row>
    <row r="48" spans="1:7">
      <c r="A48" s="11" t="s">
        <v>47</v>
      </c>
      <c r="B48" s="15">
        <f>Sheet18!L48</f>
        <v>0</v>
      </c>
      <c r="C48" s="16" t="s">
        <v>113</v>
      </c>
      <c r="D48" s="15">
        <f>Sheet18!AC48</f>
        <v>0</v>
      </c>
      <c r="E48" s="17"/>
      <c r="F48" s="18" t="str">
        <f t="shared" ref="F48:F49" si="2">IF(D48-B48=0,"",D48+D52+D56+D60-B48)</f>
        <v/>
      </c>
      <c r="G48" s="13" t="str">
        <f t="shared" ref="G48:G49" si="3">IF(B48=0,"",(D48+D52+D56+D60)/B48-1)</f>
        <v/>
      </c>
    </row>
    <row r="49" spans="1:7">
      <c r="A49" s="11" t="s">
        <v>48</v>
      </c>
      <c r="B49" s="15">
        <f>Sheet18!L49</f>
        <v>77.418545552592093</v>
      </c>
      <c r="C49" s="16" t="s">
        <v>114</v>
      </c>
      <c r="D49" s="15">
        <f>Sheet18!AC49</f>
        <v>0</v>
      </c>
      <c r="E49" s="17"/>
      <c r="F49" s="18">
        <f t="shared" si="2"/>
        <v>-77.418545552592093</v>
      </c>
      <c r="G49" s="13">
        <f t="shared" si="3"/>
        <v>-1</v>
      </c>
    </row>
    <row r="50" spans="1:7">
      <c r="A50" s="11"/>
      <c r="B50" s="15">
        <f>Sheet18!L50</f>
        <v>0</v>
      </c>
      <c r="C50" s="16" t="s">
        <v>162</v>
      </c>
      <c r="D50" s="15">
        <f>Sheet18!AC50</f>
        <v>0</v>
      </c>
      <c r="E50" s="17"/>
      <c r="F50" s="18"/>
      <c r="G50" s="13"/>
    </row>
    <row r="51" spans="1:7">
      <c r="A51" s="11"/>
      <c r="B51" s="15">
        <f>Sheet18!L51</f>
        <v>0</v>
      </c>
      <c r="C51" s="16" t="s">
        <v>116</v>
      </c>
      <c r="D51" s="15">
        <f>Sheet18!AC51</f>
        <v>1474918.8</v>
      </c>
      <c r="E51" s="17"/>
      <c r="F51" s="18"/>
      <c r="G51" s="13"/>
    </row>
    <row r="52" spans="1:7">
      <c r="A52" s="11"/>
      <c r="B52" s="15">
        <f>Sheet18!L52</f>
        <v>0</v>
      </c>
      <c r="C52" s="16" t="s">
        <v>117</v>
      </c>
      <c r="D52" s="15">
        <f>Sheet18!AC52</f>
        <v>0</v>
      </c>
      <c r="E52" s="17"/>
      <c r="F52" s="18"/>
      <c r="G52" s="13"/>
    </row>
    <row r="53" spans="1:7">
      <c r="A53" s="11"/>
      <c r="B53" s="15">
        <f>Sheet18!L53</f>
        <v>0</v>
      </c>
      <c r="C53" s="16" t="s">
        <v>118</v>
      </c>
      <c r="D53" s="15">
        <f>Sheet18!AC53</f>
        <v>0</v>
      </c>
      <c r="E53" s="17"/>
      <c r="F53" s="18"/>
      <c r="G53" s="13"/>
    </row>
    <row r="54" spans="1:7">
      <c r="A54" s="11"/>
      <c r="B54" s="15">
        <f>Sheet18!L54</f>
        <v>0</v>
      </c>
      <c r="C54" s="16" t="s">
        <v>163</v>
      </c>
      <c r="D54" s="15">
        <f>Sheet18!AC54</f>
        <v>0</v>
      </c>
      <c r="E54" s="17"/>
      <c r="F54" s="18"/>
      <c r="G54" s="13"/>
    </row>
    <row r="55" spans="1:7">
      <c r="A55" s="11"/>
      <c r="B55" s="15">
        <f>Sheet18!L55</f>
        <v>0</v>
      </c>
      <c r="C55" s="16" t="s">
        <v>120</v>
      </c>
      <c r="D55" s="15">
        <f>Sheet18!AC55</f>
        <v>13872</v>
      </c>
      <c r="E55" s="17"/>
      <c r="F55" s="18"/>
      <c r="G55" s="13"/>
    </row>
    <row r="56" spans="1:7">
      <c r="A56" s="11"/>
      <c r="B56" s="15">
        <f>Sheet18!L56</f>
        <v>0</v>
      </c>
      <c r="C56" s="16" t="s">
        <v>121</v>
      </c>
      <c r="D56" s="15">
        <f>Sheet18!AC56</f>
        <v>0</v>
      </c>
      <c r="E56" s="17"/>
      <c r="F56" s="18"/>
      <c r="G56" s="13"/>
    </row>
    <row r="57" spans="1:7">
      <c r="A57" s="11"/>
      <c r="B57" s="15">
        <f>Sheet18!L57</f>
        <v>0</v>
      </c>
      <c r="C57" s="16" t="s">
        <v>122</v>
      </c>
      <c r="D57" s="15">
        <f>Sheet18!AC57</f>
        <v>0</v>
      </c>
      <c r="E57" s="17"/>
      <c r="F57" s="18"/>
      <c r="G57" s="13"/>
    </row>
    <row r="58" spans="1:7">
      <c r="A58" s="11"/>
      <c r="B58" s="15">
        <f>Sheet18!L58</f>
        <v>0</v>
      </c>
      <c r="C58" s="16" t="s">
        <v>164</v>
      </c>
      <c r="D58" s="15">
        <f>Sheet18!AC58</f>
        <v>0</v>
      </c>
      <c r="E58" s="17"/>
      <c r="F58" s="18"/>
      <c r="G58" s="13"/>
    </row>
    <row r="59" spans="1:7">
      <c r="A59" s="11"/>
      <c r="B59" s="15">
        <f>Sheet18!L59</f>
        <v>0</v>
      </c>
      <c r="C59" s="16" t="s">
        <v>124</v>
      </c>
      <c r="D59" s="15">
        <f>Sheet18!AC59</f>
        <v>184488.24</v>
      </c>
      <c r="E59" s="17"/>
      <c r="F59" s="18"/>
      <c r="G59" s="13"/>
    </row>
    <row r="60" spans="1:7">
      <c r="A60" s="11"/>
      <c r="B60" s="15">
        <f>Sheet18!L60</f>
        <v>0</v>
      </c>
      <c r="C60" s="16" t="s">
        <v>125</v>
      </c>
      <c r="D60" s="15">
        <f>Sheet18!AC60</f>
        <v>0</v>
      </c>
      <c r="E60" s="17"/>
      <c r="F60" s="18"/>
      <c r="G60" s="13"/>
    </row>
    <row r="61" spans="1:7">
      <c r="A61" s="11"/>
      <c r="B61" s="15">
        <f>Sheet18!L61</f>
        <v>0</v>
      </c>
      <c r="C61" s="16" t="s">
        <v>126</v>
      </c>
      <c r="D61" s="15">
        <f>Sheet18!AC61</f>
        <v>0</v>
      </c>
      <c r="E61" s="17"/>
      <c r="F61" s="18"/>
      <c r="G61" s="13"/>
    </row>
    <row r="62" spans="1:7">
      <c r="A62" s="11" t="s">
        <v>49</v>
      </c>
      <c r="B62" s="15">
        <f>Sheet18!L62</f>
        <v>0</v>
      </c>
      <c r="C62" s="16" t="s">
        <v>49</v>
      </c>
      <c r="D62" s="15">
        <f>Sheet18!AC62</f>
        <v>0</v>
      </c>
      <c r="E62" s="17"/>
      <c r="F62" s="18"/>
      <c r="G62" s="13"/>
    </row>
    <row r="63" spans="1:7">
      <c r="A63" s="11" t="s">
        <v>50</v>
      </c>
      <c r="B63" s="15">
        <f>Sheet18!L63</f>
        <v>2186247.1470058002</v>
      </c>
      <c r="C63" s="16" t="s">
        <v>50</v>
      </c>
      <c r="D63" s="15">
        <f>Sheet18!AC63</f>
        <v>1736927.68</v>
      </c>
      <c r="E63" s="17"/>
      <c r="F63" s="18">
        <f t="shared" si="0"/>
        <v>-449319.46700580022</v>
      </c>
      <c r="G63" s="13">
        <f t="shared" si="1"/>
        <v>-0.20552089347316971</v>
      </c>
    </row>
    <row r="64" spans="1:7">
      <c r="A64" s="11" t="s">
        <v>51</v>
      </c>
      <c r="B64" s="15">
        <f>Sheet18!L64</f>
        <v>0</v>
      </c>
      <c r="C64" s="16" t="s">
        <v>51</v>
      </c>
      <c r="D64" s="15">
        <f>Sheet18!AC64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Sheet18!L65</f>
        <v>0</v>
      </c>
      <c r="C65" s="16" t="s">
        <v>52</v>
      </c>
      <c r="D65" s="15">
        <f>Sheet18!AC65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Sheet18!L66</f>
        <v>0</v>
      </c>
      <c r="C66" s="16" t="s">
        <v>53</v>
      </c>
      <c r="D66" s="15">
        <f>Sheet18!AC66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Sheet18!L67</f>
        <v>-2407.7036700252502</v>
      </c>
      <c r="C67" s="16" t="s">
        <v>54</v>
      </c>
      <c r="D67" s="15">
        <f>Sheet18!AC67</f>
        <v>-2407.7036700252502</v>
      </c>
      <c r="E67" s="17"/>
      <c r="F67" s="18" t="str">
        <f t="shared" ref="F67:F96" si="4">IF(D67-B67=0,"",D67-B67)</f>
        <v/>
      </c>
      <c r="G67" s="13">
        <f t="shared" ref="G67:G96" si="5">IF(B67=0,"",D67/B67-1)</f>
        <v>0</v>
      </c>
    </row>
    <row r="68" spans="1:7">
      <c r="A68" s="11" t="s">
        <v>55</v>
      </c>
      <c r="B68" s="15">
        <f>Sheet18!L68</f>
        <v>0</v>
      </c>
      <c r="C68" s="16" t="s">
        <v>55</v>
      </c>
      <c r="D68" s="15">
        <f>Sheet18!AC68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Sheet18!L69</f>
        <v>0</v>
      </c>
      <c r="C69" s="16" t="s">
        <v>56</v>
      </c>
      <c r="D69" s="15">
        <f>Sheet18!AC69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Sheet18!L70</f>
        <v>0</v>
      </c>
      <c r="C70" s="16" t="s">
        <v>57</v>
      </c>
      <c r="D70" s="15">
        <f>Sheet18!AC70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Sheet18!L71</f>
        <v>0</v>
      </c>
      <c r="C71" s="16" t="s">
        <v>58</v>
      </c>
      <c r="D71" s="15">
        <f>Sheet18!AC71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Sheet18!L72</f>
        <v>0</v>
      </c>
      <c r="C72" s="16" t="s">
        <v>59</v>
      </c>
      <c r="D72" s="15">
        <f>Sheet18!AC72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Sheet18!L73</f>
        <v>0</v>
      </c>
      <c r="C73" s="16" t="s">
        <v>60</v>
      </c>
      <c r="D73" s="15">
        <f>Sheet18!AC73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Sheet18!L74</f>
        <v>-7224.9401223581199</v>
      </c>
      <c r="C74" s="16" t="s">
        <v>61</v>
      </c>
      <c r="D74" s="15">
        <f>Sheet18!AC74</f>
        <v>-7224.9401223581199</v>
      </c>
      <c r="E74" s="17"/>
      <c r="F74" s="18" t="str">
        <f t="shared" si="4"/>
        <v/>
      </c>
      <c r="G74" s="13">
        <f t="shared" si="5"/>
        <v>0</v>
      </c>
    </row>
    <row r="75" spans="1:7">
      <c r="A75" s="11" t="s">
        <v>62</v>
      </c>
      <c r="B75" s="15">
        <f>Sheet18!L75</f>
        <v>0</v>
      </c>
      <c r="C75" s="16" t="s">
        <v>62</v>
      </c>
      <c r="D75" s="15">
        <f>Sheet18!AC75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Sheet18!L76</f>
        <v>0</v>
      </c>
      <c r="C76" s="16" t="s">
        <v>63</v>
      </c>
      <c r="D76" s="15">
        <f>Sheet18!AC76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Sheet18!L77</f>
        <v>0</v>
      </c>
      <c r="C77" s="16" t="s">
        <v>64</v>
      </c>
      <c r="D77" s="15">
        <f>Sheet18!AC77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Sheet18!L78</f>
        <v>-44309.016424765701</v>
      </c>
      <c r="C78" s="16" t="s">
        <v>65</v>
      </c>
      <c r="D78" s="15">
        <f>Sheet18!AC78</f>
        <v>-44317.066359439799</v>
      </c>
      <c r="E78" s="17"/>
      <c r="F78" s="18">
        <f t="shared" si="4"/>
        <v>-8.04993467409804</v>
      </c>
      <c r="G78" s="13">
        <f t="shared" si="5"/>
        <v>1.8167712406258474E-4</v>
      </c>
    </row>
    <row r="79" spans="1:7">
      <c r="A79" s="11" t="s">
        <v>66</v>
      </c>
      <c r="B79" s="15">
        <f>Sheet18!L79</f>
        <v>0</v>
      </c>
      <c r="C79" s="16" t="s">
        <v>66</v>
      </c>
      <c r="D79" s="15">
        <f>Sheet18!AC79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Sheet18!L80</f>
        <v>0</v>
      </c>
      <c r="C80" s="16" t="s">
        <v>67</v>
      </c>
      <c r="D80" s="15">
        <f>Sheet18!AC80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Sheet18!L81</f>
        <v>0</v>
      </c>
      <c r="C81" s="16" t="s">
        <v>68</v>
      </c>
      <c r="D81" s="15">
        <f>Sheet18!AC81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Sheet18!L82</f>
        <v>0</v>
      </c>
      <c r="C82" s="16" t="s">
        <v>69</v>
      </c>
      <c r="D82" s="15">
        <f>Sheet18!AC82</f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Sheet18!L83</f>
        <v>0</v>
      </c>
      <c r="C83" s="16" t="s">
        <v>70</v>
      </c>
      <c r="D83" s="15">
        <f>Sheet18!AC83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Sheet18!L84</f>
        <v>0</v>
      </c>
      <c r="C84" s="16" t="s">
        <v>71</v>
      </c>
      <c r="D84" s="15">
        <f>Sheet18!AC84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Sheet18!L85</f>
        <v>0</v>
      </c>
      <c r="C85" s="16" t="s">
        <v>72</v>
      </c>
      <c r="D85" s="15">
        <f>Sheet18!AC85</f>
        <v>0</v>
      </c>
      <c r="E85" s="17"/>
      <c r="F85" s="18" t="str">
        <f t="shared" si="4"/>
        <v/>
      </c>
      <c r="G85" s="13" t="str">
        <f t="shared" si="5"/>
        <v/>
      </c>
    </row>
    <row r="86" spans="1:7">
      <c r="A86" s="11" t="s">
        <v>73</v>
      </c>
      <c r="B86" s="15">
        <f>Sheet18!L86</f>
        <v>0</v>
      </c>
      <c r="C86" s="16" t="s">
        <v>73</v>
      </c>
      <c r="D86" s="15">
        <f>Sheet18!AC86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Sheet18!L87</f>
        <v>0</v>
      </c>
      <c r="C87" s="16" t="s">
        <v>74</v>
      </c>
      <c r="D87" s="15">
        <f>Sheet18!AC87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Sheet18!L88</f>
        <v>-5844.4180219506998</v>
      </c>
      <c r="C88" s="16" t="s">
        <v>75</v>
      </c>
      <c r="D88" s="15">
        <f>Sheet18!AC88</f>
        <v>-5844.3085219507002</v>
      </c>
      <c r="E88" s="17"/>
      <c r="F88" s="18">
        <f t="shared" si="4"/>
        <v>0.10949999999957072</v>
      </c>
      <c r="G88" s="13">
        <f t="shared" si="5"/>
        <v>-1.8735826148641443E-5</v>
      </c>
    </row>
    <row r="89" spans="1:7">
      <c r="A89" s="11" t="s">
        <v>76</v>
      </c>
      <c r="B89" s="15">
        <f>Sheet18!L89</f>
        <v>0</v>
      </c>
      <c r="C89" s="16" t="s">
        <v>76</v>
      </c>
      <c r="D89" s="15">
        <f>Sheet18!AC89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Sheet18!L90</f>
        <v>0</v>
      </c>
      <c r="C90" s="16" t="s">
        <v>77</v>
      </c>
      <c r="D90" s="15">
        <f>Sheet18!AC90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Sheet18!L91</f>
        <v>-648013.56488127902</v>
      </c>
      <c r="C91" s="16" t="s">
        <v>78</v>
      </c>
      <c r="D91" s="15">
        <f>Sheet18!AC91</f>
        <v>-648211.51708144497</v>
      </c>
      <c r="E91" s="17"/>
      <c r="F91" s="18">
        <f t="shared" si="4"/>
        <v>-197.95220016594976</v>
      </c>
      <c r="G91" s="13">
        <f t="shared" si="5"/>
        <v>3.0547539572300941E-4</v>
      </c>
    </row>
    <row r="92" spans="1:7">
      <c r="A92" s="11" t="s">
        <v>79</v>
      </c>
      <c r="B92" s="15">
        <f>Sheet18!L92</f>
        <v>0</v>
      </c>
      <c r="C92" s="16" t="s">
        <v>79</v>
      </c>
      <c r="D92" s="15">
        <f>Sheet18!AC92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Sheet18!L93</f>
        <v>0</v>
      </c>
      <c r="C93" s="16" t="s">
        <v>80</v>
      </c>
      <c r="D93" s="15">
        <f>Sheet18!AC93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Sheet18!L94</f>
        <v>0</v>
      </c>
      <c r="C94" s="16" t="s">
        <v>81</v>
      </c>
      <c r="D94" s="15">
        <f>Sheet18!AC94</f>
        <v>0</v>
      </c>
      <c r="E94" s="17"/>
      <c r="F94" s="18" t="str">
        <f t="shared" si="4"/>
        <v/>
      </c>
      <c r="G94" s="13" t="str">
        <f t="shared" si="5"/>
        <v/>
      </c>
    </row>
    <row r="95" spans="1:7">
      <c r="A95" s="11" t="s">
        <v>82</v>
      </c>
      <c r="B95" s="15">
        <f>Sheet18!L95</f>
        <v>0</v>
      </c>
      <c r="C95" s="16" t="s">
        <v>82</v>
      </c>
      <c r="D95" s="15">
        <f>Sheet18!AC95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Sheet18!L96</f>
        <v>0</v>
      </c>
      <c r="C96" s="16" t="s">
        <v>83</v>
      </c>
      <c r="D96" s="15">
        <f>Sheet18!AC96</f>
        <v>0</v>
      </c>
      <c r="E96" s="17"/>
      <c r="F96" s="18" t="str">
        <f t="shared" si="4"/>
        <v/>
      </c>
      <c r="G96" s="13" t="str">
        <f t="shared" si="5"/>
        <v/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Sheet18!M2</f>
        <v>0</v>
      </c>
      <c r="C2" s="11" t="s">
        <v>1</v>
      </c>
      <c r="D2" s="12">
        <f>Sheet18!AD2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Sheet18!M3</f>
        <v>140892446.648671</v>
      </c>
      <c r="C3" s="16" t="s">
        <v>2</v>
      </c>
      <c r="D3" s="15">
        <f>Sheet18!AD3</f>
        <v>141129250.538721</v>
      </c>
      <c r="E3" s="17"/>
      <c r="F3" s="18">
        <f t="shared" ref="F3:F66" si="0">IF(D3-B3=0,"",D3-B3)</f>
        <v>236803.89004999399</v>
      </c>
      <c r="G3" s="13">
        <f t="shared" ref="G3:G66" si="1">IF(B3=0,"",D3/B3-1)</f>
        <v>1.6807422660527482E-3</v>
      </c>
    </row>
    <row r="4" spans="1:7">
      <c r="A4" s="11" t="s">
        <v>3</v>
      </c>
      <c r="B4" s="15">
        <f>Sheet18!M4</f>
        <v>55716.338163575499</v>
      </c>
      <c r="C4" s="16" t="s">
        <v>3</v>
      </c>
      <c r="D4" s="15">
        <f>Sheet18!AD4</f>
        <v>55821.812454006002</v>
      </c>
      <c r="E4" s="17"/>
      <c r="F4" s="18">
        <f t="shared" si="0"/>
        <v>105.47429043050215</v>
      </c>
      <c r="G4" s="13">
        <f t="shared" si="1"/>
        <v>1.8930585517096254E-3</v>
      </c>
    </row>
    <row r="5" spans="1:7">
      <c r="A5" s="11" t="s">
        <v>4</v>
      </c>
      <c r="B5" s="15">
        <f>Sheet18!M5</f>
        <v>121164.556020301</v>
      </c>
      <c r="C5" s="16" t="s">
        <v>4</v>
      </c>
      <c r="D5" s="15">
        <f>Sheet18!AD5</f>
        <v>121267.966481075</v>
      </c>
      <c r="E5" s="17"/>
      <c r="F5" s="18">
        <f t="shared" si="0"/>
        <v>103.41046077400097</v>
      </c>
      <c r="G5" s="13">
        <f t="shared" si="1"/>
        <v>8.534712144423473E-4</v>
      </c>
    </row>
    <row r="6" spans="1:7">
      <c r="A6" s="11" t="s">
        <v>5</v>
      </c>
      <c r="B6" s="15">
        <f>Sheet18!M6</f>
        <v>0</v>
      </c>
      <c r="C6" s="16" t="s">
        <v>5</v>
      </c>
      <c r="D6" s="15">
        <f>Sheet18!AD6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Sheet18!M7</f>
        <v>59284551.303118803</v>
      </c>
      <c r="C7" s="16" t="s">
        <v>6</v>
      </c>
      <c r="D7" s="15">
        <f>Sheet18!AD7</f>
        <v>59384174.2432293</v>
      </c>
      <c r="E7" s="17"/>
      <c r="F7" s="18">
        <f t="shared" si="0"/>
        <v>99622.940110497177</v>
      </c>
      <c r="G7" s="13">
        <f t="shared" si="1"/>
        <v>1.6804199057041114E-3</v>
      </c>
    </row>
    <row r="8" spans="1:7">
      <c r="A8" s="11" t="s">
        <v>7</v>
      </c>
      <c r="B8" s="15">
        <f>Sheet18!M8</f>
        <v>2051.0954623600401</v>
      </c>
      <c r="C8" s="16" t="s">
        <v>7</v>
      </c>
      <c r="D8" s="15">
        <f>Sheet18!AD8</f>
        <v>2054.8453237690701</v>
      </c>
      <c r="E8" s="17"/>
      <c r="F8" s="18">
        <f t="shared" si="0"/>
        <v>3.749861409030018</v>
      </c>
      <c r="G8" s="13">
        <f t="shared" si="1"/>
        <v>1.8282237359714681E-3</v>
      </c>
    </row>
    <row r="9" spans="1:7">
      <c r="A9" s="11" t="s">
        <v>8</v>
      </c>
      <c r="B9" s="15">
        <f>Sheet18!M9</f>
        <v>5502.6505893212798</v>
      </c>
      <c r="C9" s="16" t="s">
        <v>8</v>
      </c>
      <c r="D9" s="15">
        <f>Sheet18!AD9</f>
        <v>5508.9828106818104</v>
      </c>
      <c r="E9" s="17"/>
      <c r="F9" s="18">
        <f t="shared" si="0"/>
        <v>6.3322213605306388</v>
      </c>
      <c r="G9" s="13">
        <f t="shared" si="1"/>
        <v>1.150758395021434E-3</v>
      </c>
    </row>
    <row r="10" spans="1:7">
      <c r="A10" s="11" t="s">
        <v>9</v>
      </c>
      <c r="B10" s="15">
        <f>Sheet18!M10</f>
        <v>0</v>
      </c>
      <c r="C10" s="16" t="s">
        <v>156</v>
      </c>
      <c r="D10" s="15">
        <f>Sheet18!AD10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Sheet18!M11</f>
        <v>302013.32372416399</v>
      </c>
      <c r="C11" s="16" t="s">
        <v>10</v>
      </c>
      <c r="D11" s="15">
        <f>Sheet18!AD11</f>
        <v>302852.24962339702</v>
      </c>
      <c r="E11" s="17"/>
      <c r="F11" s="18">
        <f t="shared" si="0"/>
        <v>838.92589923302876</v>
      </c>
      <c r="G11" s="13">
        <f t="shared" si="1"/>
        <v>2.7777777777753254E-3</v>
      </c>
    </row>
    <row r="12" spans="1:7">
      <c r="A12" s="11" t="s">
        <v>11</v>
      </c>
      <c r="B12" s="15">
        <f>Sheet18!M12</f>
        <v>0</v>
      </c>
      <c r="C12" s="16" t="s">
        <v>11</v>
      </c>
      <c r="D12" s="15">
        <f>Sheet18!AD12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Sheet18!M13</f>
        <v>0</v>
      </c>
      <c r="C13" s="16" t="s">
        <v>12</v>
      </c>
      <c r="D13" s="15">
        <f>Sheet18!AD13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Sheet18!M14</f>
        <v>0</v>
      </c>
      <c r="C14" s="16" t="s">
        <v>157</v>
      </c>
      <c r="D14" s="15">
        <f>Sheet18!AD14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Sheet18!M15</f>
        <v>21618326.610835001</v>
      </c>
      <c r="C15" s="16" t="s">
        <v>14</v>
      </c>
      <c r="D15" s="15">
        <f>Sheet18!AD15</f>
        <v>21648766.055057298</v>
      </c>
      <c r="E15" s="17"/>
      <c r="F15" s="18">
        <f t="shared" si="0"/>
        <v>30439.444222297519</v>
      </c>
      <c r="G15" s="13">
        <f t="shared" si="1"/>
        <v>1.4080388723076709E-3</v>
      </c>
    </row>
    <row r="16" spans="1:7">
      <c r="A16" s="11" t="s">
        <v>15</v>
      </c>
      <c r="B16" s="15">
        <f>Sheet18!M16</f>
        <v>1624.03812273174</v>
      </c>
      <c r="C16" s="16" t="s">
        <v>15</v>
      </c>
      <c r="D16" s="15">
        <f>Sheet18!AD16</f>
        <v>1626.1056425095801</v>
      </c>
      <c r="E16" s="17"/>
      <c r="F16" s="18">
        <f t="shared" si="0"/>
        <v>2.0675197778400616</v>
      </c>
      <c r="G16" s="13">
        <f t="shared" si="1"/>
        <v>1.2730734266030996E-3</v>
      </c>
    </row>
    <row r="17" spans="1:7">
      <c r="A17" s="11" t="s">
        <v>16</v>
      </c>
      <c r="B17" s="15">
        <f>Sheet18!M17</f>
        <v>8304.8893602544995</v>
      </c>
      <c r="C17" s="16" t="s">
        <v>16</v>
      </c>
      <c r="D17" s="15">
        <f>Sheet18!AD17</f>
        <v>8308.8678602545006</v>
      </c>
      <c r="E17" s="17"/>
      <c r="F17" s="18">
        <f t="shared" si="0"/>
        <v>3.9785000000010768</v>
      </c>
      <c r="G17" s="13">
        <f t="shared" si="1"/>
        <v>4.7905514780732794E-4</v>
      </c>
    </row>
    <row r="18" spans="1:7">
      <c r="A18" s="11" t="s">
        <v>17</v>
      </c>
      <c r="B18" s="15">
        <f>Sheet18!M18</f>
        <v>0</v>
      </c>
      <c r="C18" s="16" t="s">
        <v>158</v>
      </c>
      <c r="D18" s="15">
        <f>Sheet18!AD18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Sheet18!M19</f>
        <v>14109454.188784299</v>
      </c>
      <c r="C19" s="16" t="s">
        <v>18</v>
      </c>
      <c r="D19" s="15">
        <f>Sheet18!AD19</f>
        <v>14127788.830566101</v>
      </c>
      <c r="E19" s="17"/>
      <c r="F19" s="18">
        <f t="shared" si="0"/>
        <v>18334.641781801358</v>
      </c>
      <c r="G19" s="13">
        <f t="shared" si="1"/>
        <v>1.2994579050673583E-3</v>
      </c>
    </row>
    <row r="20" spans="1:7">
      <c r="A20" s="11" t="s">
        <v>19</v>
      </c>
      <c r="B20" s="15">
        <f>Sheet18!M20</f>
        <v>55.207206875908398</v>
      </c>
      <c r="C20" s="16" t="s">
        <v>19</v>
      </c>
      <c r="D20" s="15">
        <f>Sheet18!AD20</f>
        <v>55.362215795160402</v>
      </c>
      <c r="E20" s="17"/>
      <c r="F20" s="18">
        <f t="shared" si="0"/>
        <v>0.15500891925200477</v>
      </c>
      <c r="G20" s="13">
        <f t="shared" si="1"/>
        <v>2.8077660150498396E-3</v>
      </c>
    </row>
    <row r="21" spans="1:7">
      <c r="A21" s="11" t="s">
        <v>20</v>
      </c>
      <c r="B21" s="15">
        <f>Sheet18!M21</f>
        <v>41.885591357896999</v>
      </c>
      <c r="C21" s="16" t="s">
        <v>20</v>
      </c>
      <c r="D21" s="15">
        <f>Sheet18!AD21</f>
        <v>41.993648953867698</v>
      </c>
      <c r="E21" s="17"/>
      <c r="F21" s="18">
        <f t="shared" si="0"/>
        <v>0.10805759597069908</v>
      </c>
      <c r="G21" s="13">
        <f t="shared" si="1"/>
        <v>2.5798273933244076E-3</v>
      </c>
    </row>
    <row r="22" spans="1:7">
      <c r="A22" s="11" t="s">
        <v>21</v>
      </c>
      <c r="B22" s="15">
        <f>Sheet18!M22</f>
        <v>0</v>
      </c>
      <c r="C22" s="16" t="s">
        <v>159</v>
      </c>
      <c r="D22" s="15">
        <f>Sheet18!AD22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Sheet18!M23</f>
        <v>40128.549862979897</v>
      </c>
      <c r="C23" s="16" t="s">
        <v>22</v>
      </c>
      <c r="D23" s="15">
        <f>Sheet18!AD23</f>
        <v>40274.471862481601</v>
      </c>
      <c r="E23" s="17"/>
      <c r="F23" s="18">
        <f t="shared" si="0"/>
        <v>145.9219995017047</v>
      </c>
      <c r="G23" s="13">
        <f t="shared" si="1"/>
        <v>3.6363636363625496E-3</v>
      </c>
    </row>
    <row r="24" spans="1:7">
      <c r="A24" s="11" t="s">
        <v>23</v>
      </c>
      <c r="B24" s="15">
        <f>Sheet18!M24</f>
        <v>0</v>
      </c>
      <c r="C24" s="16" t="s">
        <v>23</v>
      </c>
      <c r="D24" s="15">
        <f>Sheet18!AD24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Sheet18!M25</f>
        <v>0</v>
      </c>
      <c r="C25" s="16" t="s">
        <v>24</v>
      </c>
      <c r="D25" s="15">
        <f>Sheet18!AD25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Sheet18!M26</f>
        <v>0</v>
      </c>
      <c r="C26" s="16" t="s">
        <v>160</v>
      </c>
      <c r="D26" s="15">
        <f>Sheet18!AD26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Sheet18!M27</f>
        <v>17657949.337025199</v>
      </c>
      <c r="C27" s="16" t="s">
        <v>26</v>
      </c>
      <c r="D27" s="15">
        <f>Sheet18!AD27</f>
        <v>17681212.1813985</v>
      </c>
      <c r="E27" s="17"/>
      <c r="F27" s="18">
        <f t="shared" si="0"/>
        <v>23262.844373300672</v>
      </c>
      <c r="G27" s="13">
        <f t="shared" si="1"/>
        <v>1.3174148327927959E-3</v>
      </c>
    </row>
    <row r="28" spans="1:7">
      <c r="A28" s="11" t="s">
        <v>27</v>
      </c>
      <c r="B28" s="15">
        <f>Sheet18!M28</f>
        <v>0</v>
      </c>
      <c r="C28" s="16" t="s">
        <v>27</v>
      </c>
      <c r="D28" s="15">
        <f>Sheet18!AD28</f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Sheet18!M29</f>
        <v>0</v>
      </c>
      <c r="C29" s="16" t="s">
        <v>28</v>
      </c>
      <c r="D29" s="15">
        <f>Sheet18!AD29</f>
        <v>0</v>
      </c>
      <c r="E29" s="17"/>
      <c r="F29" s="18" t="str">
        <f t="shared" si="0"/>
        <v/>
      </c>
      <c r="G29" s="13" t="str">
        <f t="shared" si="1"/>
        <v/>
      </c>
    </row>
    <row r="30" spans="1:7">
      <c r="A30" s="11" t="s">
        <v>29</v>
      </c>
      <c r="B30" s="15">
        <f>Sheet18!M30</f>
        <v>0</v>
      </c>
      <c r="C30" s="16" t="s">
        <v>29</v>
      </c>
      <c r="D30" s="15">
        <f>Sheet18!AD30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Sheet18!M31</f>
        <v>0</v>
      </c>
      <c r="C31" s="16" t="s">
        <v>30</v>
      </c>
      <c r="D31" s="15">
        <f>Sheet18!AD31</f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Sheet18!M32</f>
        <v>0</v>
      </c>
      <c r="C32" s="16" t="s">
        <v>31</v>
      </c>
      <c r="D32" s="15">
        <f>Sheet18!AD32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Sheet18!M33</f>
        <v>0</v>
      </c>
      <c r="C33" s="16" t="s">
        <v>32</v>
      </c>
      <c r="D33" s="15">
        <f>Sheet18!AD33</f>
        <v>0</v>
      </c>
      <c r="E33" s="17"/>
      <c r="F33" s="18" t="str">
        <f t="shared" si="0"/>
        <v/>
      </c>
      <c r="G33" s="13" t="str">
        <f t="shared" si="1"/>
        <v/>
      </c>
    </row>
    <row r="34" spans="1:7">
      <c r="A34" s="11" t="s">
        <v>33</v>
      </c>
      <c r="B34" s="15">
        <f>Sheet18!M34</f>
        <v>0</v>
      </c>
      <c r="C34" s="16" t="s">
        <v>33</v>
      </c>
      <c r="D34" s="15">
        <f>Sheet18!AD34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Sheet18!M35</f>
        <v>44011187.620165698</v>
      </c>
      <c r="C35" s="16" t="s">
        <v>34</v>
      </c>
      <c r="D35" s="15">
        <f>Sheet18!AD35</f>
        <v>44071487.626567297</v>
      </c>
      <c r="E35" s="17"/>
      <c r="F35" s="18">
        <f t="shared" si="0"/>
        <v>60300.006401598454</v>
      </c>
      <c r="G35" s="13">
        <f t="shared" si="1"/>
        <v>1.3701063221018828E-3</v>
      </c>
    </row>
    <row r="36" spans="1:7">
      <c r="A36" s="11" t="s">
        <v>35</v>
      </c>
      <c r="B36" s="15">
        <f>Sheet18!M36</f>
        <v>0</v>
      </c>
      <c r="C36" s="16" t="s">
        <v>35</v>
      </c>
      <c r="D36" s="15">
        <f>Sheet18!AD36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Sheet18!M37</f>
        <v>0</v>
      </c>
      <c r="C37" s="16" t="s">
        <v>36</v>
      </c>
      <c r="D37" s="15">
        <f>Sheet18!AD37</f>
        <v>0</v>
      </c>
      <c r="E37" s="17"/>
      <c r="F37" s="18" t="str">
        <f t="shared" si="0"/>
        <v/>
      </c>
      <c r="G37" s="13" t="str">
        <f t="shared" si="1"/>
        <v/>
      </c>
    </row>
    <row r="38" spans="1:7">
      <c r="A38" s="11" t="s">
        <v>37</v>
      </c>
      <c r="B38" s="15">
        <f>Sheet18!M38</f>
        <v>0</v>
      </c>
      <c r="C38" s="16" t="s">
        <v>37</v>
      </c>
      <c r="D38" s="15">
        <f>Sheet18!AD38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Sheet18!M39</f>
        <v>132318.57663026301</v>
      </c>
      <c r="C39" s="16" t="s">
        <v>38</v>
      </c>
      <c r="D39" s="15">
        <f>Sheet18!AD39</f>
        <v>132582.845096331</v>
      </c>
      <c r="E39" s="17"/>
      <c r="F39" s="18">
        <f t="shared" si="0"/>
        <v>264.26846606799518</v>
      </c>
      <c r="G39" s="13">
        <f t="shared" si="1"/>
        <v>1.9972136399746265E-3</v>
      </c>
    </row>
    <row r="40" spans="1:7">
      <c r="A40" s="11" t="s">
        <v>39</v>
      </c>
      <c r="B40" s="15">
        <f>Sheet18!M40</f>
        <v>0</v>
      </c>
      <c r="C40" s="16" t="s">
        <v>39</v>
      </c>
      <c r="D40" s="15">
        <f>Sheet18!AD40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Sheet18!M41</f>
        <v>0</v>
      </c>
      <c r="C41" s="16" t="s">
        <v>40</v>
      </c>
      <c r="D41" s="15">
        <f>Sheet18!AD41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Sheet18!M42</f>
        <v>32121638.182821698</v>
      </c>
      <c r="C42" s="16" t="s">
        <v>41</v>
      </c>
      <c r="D42" s="15">
        <f>Sheet18!AD42</f>
        <v>32155930.857360501</v>
      </c>
      <c r="E42" s="17"/>
      <c r="F42" s="18">
        <f t="shared" si="0"/>
        <v>34292.674538802356</v>
      </c>
      <c r="G42" s="13">
        <f t="shared" si="1"/>
        <v>1.0675879711870007E-3</v>
      </c>
    </row>
    <row r="43" spans="1:7">
      <c r="A43" s="11" t="s">
        <v>42</v>
      </c>
      <c r="B43" s="15">
        <f>Sheet18!M43</f>
        <v>0</v>
      </c>
      <c r="C43" s="16" t="s">
        <v>42</v>
      </c>
      <c r="D43" s="15">
        <f>Sheet18!AD43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Sheet18!M44</f>
        <v>0</v>
      </c>
      <c r="C44" s="16" t="s">
        <v>43</v>
      </c>
      <c r="D44" s="15">
        <f>Sheet18!AD44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Sheet18!M45</f>
        <v>0</v>
      </c>
      <c r="C45" s="16" t="s">
        <v>44</v>
      </c>
      <c r="D45" s="15">
        <f>Sheet18!AD45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Sheet18!AD46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Sheet18!M47</f>
        <v>1338217.3826134501</v>
      </c>
      <c r="C47" s="16" t="s">
        <v>112</v>
      </c>
      <c r="D47" s="15">
        <f>Sheet18!AD47</f>
        <v>529258.48</v>
      </c>
      <c r="E47" s="17"/>
      <c r="F47" s="18">
        <f>IF(D47-B47=0,"",D47+D51+D55+D59-B47)</f>
        <v>-265397.37261345005</v>
      </c>
      <c r="G47" s="13">
        <f>IF(B47=0,"",(D47+D51+D55+D59)/B47-1)</f>
        <v>-0.19832157021839492</v>
      </c>
    </row>
    <row r="48" spans="1:7">
      <c r="A48" s="11" t="s">
        <v>47</v>
      </c>
      <c r="B48" s="15">
        <f>Sheet18!M48</f>
        <v>158.033692465375</v>
      </c>
      <c r="C48" s="16" t="s">
        <v>113</v>
      </c>
      <c r="D48" s="15">
        <f>Sheet18!AD48</f>
        <v>0</v>
      </c>
      <c r="E48" s="17"/>
      <c r="F48" s="18">
        <f t="shared" ref="F48:F49" si="2">IF(D48-B48=0,"",D48+D52+D56+D60-B48)</f>
        <v>-158.033692465375</v>
      </c>
      <c r="G48" s="13">
        <f t="shared" ref="G48:G49" si="3">IF(B48=0,"",(D48+D52+D56+D60)/B48-1)</f>
        <v>-1</v>
      </c>
    </row>
    <row r="49" spans="1:7">
      <c r="A49" s="11" t="s">
        <v>48</v>
      </c>
      <c r="B49" s="15">
        <f>Sheet18!M49</f>
        <v>424.85572087416301</v>
      </c>
      <c r="C49" s="16" t="s">
        <v>114</v>
      </c>
      <c r="D49" s="15">
        <f>Sheet18!AD49</f>
        <v>0</v>
      </c>
      <c r="E49" s="17"/>
      <c r="F49" s="18">
        <f t="shared" si="2"/>
        <v>-424.85572087416301</v>
      </c>
      <c r="G49" s="13">
        <f t="shared" si="3"/>
        <v>-1</v>
      </c>
    </row>
    <row r="50" spans="1:7">
      <c r="A50" s="11"/>
      <c r="B50" s="15">
        <f>Sheet18!M50</f>
        <v>0</v>
      </c>
      <c r="C50" s="16" t="s">
        <v>162</v>
      </c>
      <c r="D50" s="15">
        <f>Sheet18!AD50</f>
        <v>0</v>
      </c>
      <c r="E50" s="17"/>
      <c r="F50" s="18"/>
      <c r="G50" s="13"/>
    </row>
    <row r="51" spans="1:7">
      <c r="A51" s="11"/>
      <c r="B51" s="15">
        <f>Sheet18!M51</f>
        <v>0</v>
      </c>
      <c r="C51" s="16" t="s">
        <v>116</v>
      </c>
      <c r="D51" s="15">
        <f>Sheet18!AD51</f>
        <v>464965.92</v>
      </c>
      <c r="E51" s="17"/>
      <c r="F51" s="18"/>
      <c r="G51" s="13"/>
    </row>
    <row r="52" spans="1:7">
      <c r="A52" s="11"/>
      <c r="B52" s="15">
        <f>Sheet18!M52</f>
        <v>0</v>
      </c>
      <c r="C52" s="16" t="s">
        <v>117</v>
      </c>
      <c r="D52" s="15">
        <f>Sheet18!AD52</f>
        <v>0</v>
      </c>
      <c r="E52" s="17"/>
      <c r="F52" s="18"/>
      <c r="G52" s="13"/>
    </row>
    <row r="53" spans="1:7">
      <c r="A53" s="11"/>
      <c r="B53" s="15">
        <f>Sheet18!M53</f>
        <v>0</v>
      </c>
      <c r="C53" s="16" t="s">
        <v>118</v>
      </c>
      <c r="D53" s="15">
        <f>Sheet18!AD53</f>
        <v>0</v>
      </c>
      <c r="E53" s="17"/>
      <c r="F53" s="18"/>
      <c r="G53" s="13"/>
    </row>
    <row r="54" spans="1:7">
      <c r="A54" s="11"/>
      <c r="B54" s="15">
        <f>Sheet18!M54</f>
        <v>0</v>
      </c>
      <c r="C54" s="16" t="s">
        <v>163</v>
      </c>
      <c r="D54" s="15">
        <f>Sheet18!AD54</f>
        <v>0</v>
      </c>
      <c r="E54" s="17"/>
      <c r="F54" s="18"/>
      <c r="G54" s="13"/>
    </row>
    <row r="55" spans="1:7">
      <c r="A55" s="11"/>
      <c r="B55" s="15">
        <f>Sheet18!M55</f>
        <v>0</v>
      </c>
      <c r="C55" s="16" t="s">
        <v>120</v>
      </c>
      <c r="D55" s="15">
        <f>Sheet18!AD55</f>
        <v>41050.800000000003</v>
      </c>
      <c r="E55" s="17"/>
      <c r="F55" s="18"/>
      <c r="G55" s="13"/>
    </row>
    <row r="56" spans="1:7">
      <c r="A56" s="11"/>
      <c r="B56" s="15">
        <f>Sheet18!M56</f>
        <v>0</v>
      </c>
      <c r="C56" s="16" t="s">
        <v>121</v>
      </c>
      <c r="D56" s="15">
        <f>Sheet18!AD56</f>
        <v>0</v>
      </c>
      <c r="E56" s="17"/>
      <c r="F56" s="18"/>
      <c r="G56" s="13"/>
    </row>
    <row r="57" spans="1:7">
      <c r="A57" s="11"/>
      <c r="B57" s="15">
        <f>Sheet18!M57</f>
        <v>0</v>
      </c>
      <c r="C57" s="16" t="s">
        <v>122</v>
      </c>
      <c r="D57" s="15">
        <f>Sheet18!AD57</f>
        <v>0</v>
      </c>
      <c r="E57" s="17"/>
      <c r="F57" s="18"/>
      <c r="G57" s="13"/>
    </row>
    <row r="58" spans="1:7">
      <c r="A58" s="11"/>
      <c r="B58" s="15">
        <f>Sheet18!M58</f>
        <v>0</v>
      </c>
      <c r="C58" s="16" t="s">
        <v>164</v>
      </c>
      <c r="D58" s="15">
        <f>Sheet18!AD58</f>
        <v>0</v>
      </c>
      <c r="E58" s="17"/>
      <c r="F58" s="18"/>
      <c r="G58" s="13"/>
    </row>
    <row r="59" spans="1:7">
      <c r="A59" s="11"/>
      <c r="B59" s="15">
        <f>Sheet18!M59</f>
        <v>0</v>
      </c>
      <c r="C59" s="16" t="s">
        <v>124</v>
      </c>
      <c r="D59" s="15">
        <f>Sheet18!AD59</f>
        <v>37544.81</v>
      </c>
      <c r="E59" s="17"/>
      <c r="F59" s="18"/>
      <c r="G59" s="13"/>
    </row>
    <row r="60" spans="1:7">
      <c r="A60" s="11"/>
      <c r="B60" s="15">
        <f>Sheet18!M60</f>
        <v>0</v>
      </c>
      <c r="C60" s="16" t="s">
        <v>125</v>
      </c>
      <c r="D60" s="15">
        <f>Sheet18!AD60</f>
        <v>0</v>
      </c>
      <c r="E60" s="17"/>
      <c r="F60" s="18"/>
      <c r="G60" s="13"/>
    </row>
    <row r="61" spans="1:7">
      <c r="A61" s="11"/>
      <c r="B61" s="15">
        <f>Sheet18!M61</f>
        <v>0</v>
      </c>
      <c r="C61" s="16" t="s">
        <v>126</v>
      </c>
      <c r="D61" s="15">
        <f>Sheet18!AD61</f>
        <v>0</v>
      </c>
      <c r="E61" s="17"/>
      <c r="F61" s="18"/>
      <c r="G61" s="13"/>
    </row>
    <row r="62" spans="1:7">
      <c r="A62" s="11" t="s">
        <v>49</v>
      </c>
      <c r="B62" s="15">
        <f>Sheet18!M62</f>
        <v>0</v>
      </c>
      <c r="C62" s="16" t="s">
        <v>49</v>
      </c>
      <c r="D62" s="15">
        <f>Sheet18!AD62</f>
        <v>0</v>
      </c>
      <c r="E62" s="17"/>
      <c r="F62" s="18"/>
      <c r="G62" s="13"/>
    </row>
    <row r="63" spans="1:7">
      <c r="A63" s="11" t="s">
        <v>50</v>
      </c>
      <c r="B63" s="15">
        <f>Sheet18!M63</f>
        <v>3712254.2448879699</v>
      </c>
      <c r="C63" s="16" t="s">
        <v>50</v>
      </c>
      <c r="D63" s="15">
        <f>Sheet18!AD63</f>
        <v>3504839.6</v>
      </c>
      <c r="E63" s="17"/>
      <c r="F63" s="18">
        <f t="shared" si="0"/>
        <v>-207414.64488796983</v>
      </c>
      <c r="G63" s="13">
        <f t="shared" si="1"/>
        <v>-5.5872963220014893E-2</v>
      </c>
    </row>
    <row r="64" spans="1:7">
      <c r="A64" s="11" t="s">
        <v>51</v>
      </c>
      <c r="B64" s="15">
        <f>Sheet18!M64</f>
        <v>0</v>
      </c>
      <c r="C64" s="16" t="s">
        <v>51</v>
      </c>
      <c r="D64" s="15">
        <f>Sheet18!AD64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Sheet18!M65</f>
        <v>0</v>
      </c>
      <c r="C65" s="16" t="s">
        <v>52</v>
      </c>
      <c r="D65" s="15">
        <f>Sheet18!AD65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Sheet18!M66</f>
        <v>0</v>
      </c>
      <c r="C66" s="16" t="s">
        <v>53</v>
      </c>
      <c r="D66" s="15">
        <f>Sheet18!AD66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Sheet18!M67</f>
        <v>-11928.897187610801</v>
      </c>
      <c r="C67" s="16" t="s">
        <v>54</v>
      </c>
      <c r="D67" s="15">
        <f>Sheet18!AD67</f>
        <v>-11946.036407707899</v>
      </c>
      <c r="E67" s="17"/>
      <c r="F67" s="18">
        <f t="shared" ref="F67:F96" si="4">IF(D67-B67=0,"",D67-B67)</f>
        <v>-17.139220097098587</v>
      </c>
      <c r="G67" s="13">
        <f t="shared" ref="G67:G96" si="5">IF(B67=0,"",D67/B67-1)</f>
        <v>1.4367816091918062E-3</v>
      </c>
    </row>
    <row r="68" spans="1:7">
      <c r="A68" s="11" t="s">
        <v>55</v>
      </c>
      <c r="B68" s="15">
        <f>Sheet18!M68</f>
        <v>0</v>
      </c>
      <c r="C68" s="16" t="s">
        <v>55</v>
      </c>
      <c r="D68" s="15">
        <f>Sheet18!AD68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Sheet18!M69</f>
        <v>0</v>
      </c>
      <c r="C69" s="16" t="s">
        <v>56</v>
      </c>
      <c r="D69" s="15">
        <f>Sheet18!AD69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Sheet18!M70</f>
        <v>0</v>
      </c>
      <c r="C70" s="16" t="s">
        <v>57</v>
      </c>
      <c r="D70" s="15">
        <f>Sheet18!AD70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Sheet18!M71</f>
        <v>0</v>
      </c>
      <c r="C71" s="16" t="s">
        <v>58</v>
      </c>
      <c r="D71" s="15">
        <f>Sheet18!AD71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Sheet18!M72</f>
        <v>0</v>
      </c>
      <c r="C72" s="16" t="s">
        <v>59</v>
      </c>
      <c r="D72" s="15">
        <f>Sheet18!AD72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Sheet18!M73</f>
        <v>0</v>
      </c>
      <c r="C73" s="16" t="s">
        <v>60</v>
      </c>
      <c r="D73" s="15">
        <f>Sheet18!AD73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Sheet18!M74</f>
        <v>-2823.4130879999998</v>
      </c>
      <c r="C74" s="16" t="s">
        <v>61</v>
      </c>
      <c r="D74" s="15">
        <f>Sheet18!AD74</f>
        <v>-2827.4697160000001</v>
      </c>
      <c r="E74" s="17"/>
      <c r="F74" s="18">
        <f t="shared" si="4"/>
        <v>-4.0566280000002735</v>
      </c>
      <c r="G74" s="13">
        <f t="shared" si="5"/>
        <v>1.436781609195581E-3</v>
      </c>
    </row>
    <row r="75" spans="1:7">
      <c r="A75" s="11" t="s">
        <v>62</v>
      </c>
      <c r="B75" s="15">
        <f>Sheet18!M75</f>
        <v>0</v>
      </c>
      <c r="C75" s="16" t="s">
        <v>62</v>
      </c>
      <c r="D75" s="15">
        <f>Sheet18!AD75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Sheet18!M76</f>
        <v>0</v>
      </c>
      <c r="C76" s="16" t="s">
        <v>63</v>
      </c>
      <c r="D76" s="15">
        <f>Sheet18!AD76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Sheet18!M77</f>
        <v>0</v>
      </c>
      <c r="C77" s="16" t="s">
        <v>64</v>
      </c>
      <c r="D77" s="15">
        <f>Sheet18!AD77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Sheet18!M78</f>
        <v>-12781.1593033503</v>
      </c>
      <c r="C78" s="16" t="s">
        <v>65</v>
      </c>
      <c r="D78" s="15">
        <f>Sheet18!AD78</f>
        <v>-12786.207289399401</v>
      </c>
      <c r="E78" s="17"/>
      <c r="F78" s="18">
        <f t="shared" si="4"/>
        <v>-5.0479860491013824</v>
      </c>
      <c r="G78" s="13">
        <f t="shared" si="5"/>
        <v>3.9495525634980488E-4</v>
      </c>
    </row>
    <row r="79" spans="1:7">
      <c r="A79" s="11" t="s">
        <v>66</v>
      </c>
      <c r="B79" s="15">
        <f>Sheet18!M79</f>
        <v>0</v>
      </c>
      <c r="C79" s="16" t="s">
        <v>66</v>
      </c>
      <c r="D79" s="15">
        <f>Sheet18!AD79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Sheet18!M80</f>
        <v>0</v>
      </c>
      <c r="C80" s="16" t="s">
        <v>67</v>
      </c>
      <c r="D80" s="15">
        <f>Sheet18!AD80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Sheet18!M81</f>
        <v>0</v>
      </c>
      <c r="C81" s="16" t="s">
        <v>68</v>
      </c>
      <c r="D81" s="15">
        <f>Sheet18!AD81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Sheet18!M82</f>
        <v>0</v>
      </c>
      <c r="C82" s="16" t="s">
        <v>69</v>
      </c>
      <c r="D82" s="15">
        <f>Sheet18!AD82</f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Sheet18!M83</f>
        <v>0</v>
      </c>
      <c r="C83" s="16" t="s">
        <v>70</v>
      </c>
      <c r="D83" s="15">
        <f>Sheet18!AD83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Sheet18!M84</f>
        <v>0</v>
      </c>
      <c r="C84" s="16" t="s">
        <v>71</v>
      </c>
      <c r="D84" s="15">
        <f>Sheet18!AD84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Sheet18!M85</f>
        <v>0</v>
      </c>
      <c r="C85" s="16" t="s">
        <v>72</v>
      </c>
      <c r="D85" s="15">
        <f>Sheet18!AD85</f>
        <v>0</v>
      </c>
      <c r="E85" s="17"/>
      <c r="F85" s="18" t="str">
        <f t="shared" si="4"/>
        <v/>
      </c>
      <c r="G85" s="13" t="str">
        <f t="shared" si="5"/>
        <v/>
      </c>
    </row>
    <row r="86" spans="1:7">
      <c r="A86" s="11" t="s">
        <v>73</v>
      </c>
      <c r="B86" s="15">
        <f>Sheet18!M86</f>
        <v>0</v>
      </c>
      <c r="C86" s="16" t="s">
        <v>73</v>
      </c>
      <c r="D86" s="15">
        <f>Sheet18!AD86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Sheet18!M87</f>
        <v>0</v>
      </c>
      <c r="C87" s="16" t="s">
        <v>74</v>
      </c>
      <c r="D87" s="15">
        <f>Sheet18!AD87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Sheet18!M88</f>
        <v>346.78346399999998</v>
      </c>
      <c r="C88" s="16" t="s">
        <v>75</v>
      </c>
      <c r="D88" s="15">
        <f>Sheet18!AD88</f>
        <v>347.33096399999999</v>
      </c>
      <c r="E88" s="17"/>
      <c r="F88" s="18">
        <f t="shared" si="4"/>
        <v>0.54750000000001364</v>
      </c>
      <c r="G88" s="13">
        <f t="shared" si="5"/>
        <v>1.5787950027514874E-3</v>
      </c>
    </row>
    <row r="89" spans="1:7">
      <c r="A89" s="11" t="s">
        <v>76</v>
      </c>
      <c r="B89" s="15">
        <f>Sheet18!M89</f>
        <v>0</v>
      </c>
      <c r="C89" s="16" t="s">
        <v>76</v>
      </c>
      <c r="D89" s="15">
        <f>Sheet18!AD89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Sheet18!M90</f>
        <v>0</v>
      </c>
      <c r="C90" s="16" t="s">
        <v>77</v>
      </c>
      <c r="D90" s="15">
        <f>Sheet18!AD90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Sheet18!M91</f>
        <v>-1207476.3516477901</v>
      </c>
      <c r="C91" s="16" t="s">
        <v>78</v>
      </c>
      <c r="D91" s="15">
        <f>Sheet18!AD91</f>
        <v>-1207928.5427586599</v>
      </c>
      <c r="E91" s="17"/>
      <c r="F91" s="18">
        <f t="shared" si="4"/>
        <v>-452.19111086986959</v>
      </c>
      <c r="G91" s="13">
        <f t="shared" si="5"/>
        <v>3.7449272629874741E-4</v>
      </c>
    </row>
    <row r="92" spans="1:7">
      <c r="A92" s="11" t="s">
        <v>79</v>
      </c>
      <c r="B92" s="15">
        <f>Sheet18!M92</f>
        <v>0</v>
      </c>
      <c r="C92" s="16" t="s">
        <v>79</v>
      </c>
      <c r="D92" s="15">
        <f>Sheet18!AD92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Sheet18!M93</f>
        <v>0</v>
      </c>
      <c r="C93" s="16" t="s">
        <v>80</v>
      </c>
      <c r="D93" s="15">
        <f>Sheet18!AD93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Sheet18!M94</f>
        <v>0</v>
      </c>
      <c r="C94" s="16" t="s">
        <v>81</v>
      </c>
      <c r="D94" s="15">
        <f>Sheet18!AD94</f>
        <v>0</v>
      </c>
      <c r="E94" s="17"/>
      <c r="F94" s="18" t="str">
        <f t="shared" si="4"/>
        <v/>
      </c>
      <c r="G94" s="13" t="str">
        <f t="shared" si="5"/>
        <v/>
      </c>
    </row>
    <row r="95" spans="1:7">
      <c r="A95" s="11" t="s">
        <v>82</v>
      </c>
      <c r="B95" s="15">
        <f>Sheet18!M95</f>
        <v>0</v>
      </c>
      <c r="C95" s="16" t="s">
        <v>82</v>
      </c>
      <c r="D95" s="15">
        <f>Sheet18!AD95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Sheet18!M96</f>
        <v>0</v>
      </c>
      <c r="C96" s="16" t="s">
        <v>83</v>
      </c>
      <c r="D96" s="15">
        <f>Sheet18!AD96</f>
        <v>0</v>
      </c>
      <c r="E96" s="17"/>
      <c r="F96" s="18" t="str">
        <f t="shared" si="4"/>
        <v/>
      </c>
      <c r="G96" s="13" t="str">
        <f t="shared" si="5"/>
        <v/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Sheet18!N2</f>
        <v>0</v>
      </c>
      <c r="C2" s="11" t="s">
        <v>1</v>
      </c>
      <c r="D2" s="12">
        <f>Sheet18!AE2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Sheet18!N3</f>
        <v>118441022.672241</v>
      </c>
      <c r="C3" s="16" t="s">
        <v>2</v>
      </c>
      <c r="D3" s="15">
        <f>Sheet18!AE3</f>
        <v>118903907.25468828</v>
      </c>
      <c r="E3" s="17"/>
      <c r="F3" s="18">
        <f t="shared" ref="F3:F66" si="0">IF(D3-B3=0,"",D3-B3)</f>
        <v>462884.58244727552</v>
      </c>
      <c r="G3" s="13">
        <f t="shared" ref="G3:G66" si="1">IF(B3=0,"",D3/B3-1)</f>
        <v>3.9081440872745787E-3</v>
      </c>
    </row>
    <row r="4" spans="1:7">
      <c r="A4" s="11" t="s">
        <v>3</v>
      </c>
      <c r="B4" s="15">
        <f>Sheet18!N4</f>
        <v>97830.837339999998</v>
      </c>
      <c r="C4" s="16" t="s">
        <v>3</v>
      </c>
      <c r="D4" s="15">
        <f>Sheet18!AE4</f>
        <v>98309.576690000002</v>
      </c>
      <c r="E4" s="17"/>
      <c r="F4" s="18">
        <f t="shared" si="0"/>
        <v>478.73935000000347</v>
      </c>
      <c r="G4" s="13">
        <f t="shared" si="1"/>
        <v>4.8935423943698986E-3</v>
      </c>
    </row>
    <row r="5" spans="1:7">
      <c r="A5" s="11" t="s">
        <v>4</v>
      </c>
      <c r="B5" s="15">
        <f>Sheet18!N5</f>
        <v>150595.48375000001</v>
      </c>
      <c r="C5" s="16" t="s">
        <v>4</v>
      </c>
      <c r="D5" s="15">
        <f>Sheet18!AE5</f>
        <v>151126.98800000001</v>
      </c>
      <c r="E5" s="17"/>
      <c r="F5" s="18">
        <f t="shared" si="0"/>
        <v>531.50424999999814</v>
      </c>
      <c r="G5" s="13">
        <f t="shared" si="1"/>
        <v>3.5293505274192061E-3</v>
      </c>
    </row>
    <row r="6" spans="1:7">
      <c r="A6" s="11" t="s">
        <v>5</v>
      </c>
      <c r="B6" s="15">
        <f>Sheet18!N6</f>
        <v>0</v>
      </c>
      <c r="C6" s="16" t="s">
        <v>5</v>
      </c>
      <c r="D6" s="15">
        <f>Sheet18!AE6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Sheet18!N7</f>
        <v>92906160.9609721</v>
      </c>
      <c r="C7" s="16" t="s">
        <v>6</v>
      </c>
      <c r="D7" s="15">
        <f>Sheet18!AE7</f>
        <v>93303761.100689009</v>
      </c>
      <c r="E7" s="17"/>
      <c r="F7" s="18">
        <f t="shared" si="0"/>
        <v>397600.13971690834</v>
      </c>
      <c r="G7" s="13">
        <f t="shared" si="1"/>
        <v>4.2795885181816651E-3</v>
      </c>
    </row>
    <row r="8" spans="1:7">
      <c r="A8" s="11" t="s">
        <v>7</v>
      </c>
      <c r="B8" s="15">
        <f>Sheet18!N8</f>
        <v>14598.81943</v>
      </c>
      <c r="C8" s="16" t="s">
        <v>7</v>
      </c>
      <c r="D8" s="15">
        <f>Sheet18!AE8</f>
        <v>14666.247009999999</v>
      </c>
      <c r="E8" s="17"/>
      <c r="F8" s="18">
        <f t="shared" si="0"/>
        <v>67.42757999999958</v>
      </c>
      <c r="G8" s="13">
        <f t="shared" si="1"/>
        <v>4.6187008698415077E-3</v>
      </c>
    </row>
    <row r="9" spans="1:7">
      <c r="A9" s="11" t="s">
        <v>8</v>
      </c>
      <c r="B9" s="15">
        <f>Sheet18!N9</f>
        <v>16443.370330000002</v>
      </c>
      <c r="C9" s="16" t="s">
        <v>8</v>
      </c>
      <c r="D9" s="15">
        <f>Sheet18!AE9</f>
        <v>16513.211179999998</v>
      </c>
      <c r="E9" s="17"/>
      <c r="F9" s="18">
        <f t="shared" si="0"/>
        <v>69.840849999996863</v>
      </c>
      <c r="G9" s="13">
        <f t="shared" si="1"/>
        <v>4.2473561440488083E-3</v>
      </c>
    </row>
    <row r="10" spans="1:7">
      <c r="A10" s="11" t="s">
        <v>9</v>
      </c>
      <c r="B10" s="15">
        <f>Sheet18!N10</f>
        <v>0</v>
      </c>
      <c r="C10" s="16" t="s">
        <v>156</v>
      </c>
      <c r="D10" s="15">
        <f>Sheet18!AE10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Sheet18!N11</f>
        <v>825546.52481872996</v>
      </c>
      <c r="C11" s="16" t="s">
        <v>10</v>
      </c>
      <c r="D11" s="15">
        <f>Sheet18!AE11</f>
        <v>827521.5165048989</v>
      </c>
      <c r="E11" s="17"/>
      <c r="F11" s="18">
        <f t="shared" si="0"/>
        <v>1974.9916861689417</v>
      </c>
      <c r="G11" s="13">
        <f t="shared" si="1"/>
        <v>2.3923444976072794E-3</v>
      </c>
    </row>
    <row r="12" spans="1:7">
      <c r="A12" s="11" t="s">
        <v>11</v>
      </c>
      <c r="B12" s="15">
        <f>Sheet18!N12</f>
        <v>0</v>
      </c>
      <c r="C12" s="16" t="s">
        <v>11</v>
      </c>
      <c r="D12" s="15">
        <f>Sheet18!AE12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Sheet18!N13</f>
        <v>0</v>
      </c>
      <c r="C13" s="16" t="s">
        <v>12</v>
      </c>
      <c r="D13" s="15">
        <f>Sheet18!AE13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Sheet18!N14</f>
        <v>0</v>
      </c>
      <c r="C14" s="16" t="s">
        <v>157</v>
      </c>
      <c r="D14" s="15">
        <f>Sheet18!AE14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Sheet18!N15</f>
        <v>21166597.285936799</v>
      </c>
      <c r="C15" s="16" t="s">
        <v>14</v>
      </c>
      <c r="D15" s="15">
        <f>Sheet18!AE15</f>
        <v>21242283.333851587</v>
      </c>
      <c r="E15" s="17"/>
      <c r="F15" s="18">
        <f t="shared" si="0"/>
        <v>75686.047914788127</v>
      </c>
      <c r="G15" s="13">
        <f t="shared" si="1"/>
        <v>3.5757305197596789E-3</v>
      </c>
    </row>
    <row r="16" spans="1:7">
      <c r="A16" s="11" t="s">
        <v>15</v>
      </c>
      <c r="B16" s="15">
        <f>Sheet18!N16</f>
        <v>10728.267320000001</v>
      </c>
      <c r="C16" s="16" t="s">
        <v>15</v>
      </c>
      <c r="D16" s="15">
        <f>Sheet18!AE16</f>
        <v>10769.19052</v>
      </c>
      <c r="E16" s="17"/>
      <c r="F16" s="18">
        <f t="shared" si="0"/>
        <v>40.923199999999269</v>
      </c>
      <c r="G16" s="13">
        <f t="shared" si="1"/>
        <v>3.8145209081161813E-3</v>
      </c>
    </row>
    <row r="17" spans="1:7">
      <c r="A17" s="11" t="s">
        <v>16</v>
      </c>
      <c r="B17" s="15">
        <f>Sheet18!N17</f>
        <v>27164.33325</v>
      </c>
      <c r="C17" s="16" t="s">
        <v>16</v>
      </c>
      <c r="D17" s="15">
        <f>Sheet18!AE17</f>
        <v>27258.062160000001</v>
      </c>
      <c r="E17" s="17"/>
      <c r="F17" s="18">
        <f t="shared" si="0"/>
        <v>93.728910000001633</v>
      </c>
      <c r="G17" s="13">
        <f t="shared" si="1"/>
        <v>3.4504402937995948E-3</v>
      </c>
    </row>
    <row r="18" spans="1:7">
      <c r="A18" s="11" t="s">
        <v>17</v>
      </c>
      <c r="B18" s="15">
        <f>Sheet18!N18</f>
        <v>0</v>
      </c>
      <c r="C18" s="16" t="s">
        <v>158</v>
      </c>
      <c r="D18" s="15">
        <f>Sheet18!AE18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Sheet18!N19</f>
        <v>32538040.530604102</v>
      </c>
      <c r="C19" s="16" t="s">
        <v>18</v>
      </c>
      <c r="D19" s="15">
        <f>Sheet18!AE19</f>
        <v>32659789.598703172</v>
      </c>
      <c r="E19" s="17"/>
      <c r="F19" s="18">
        <f t="shared" si="0"/>
        <v>121749.06809907034</v>
      </c>
      <c r="G19" s="13">
        <f t="shared" si="1"/>
        <v>3.7417455419468393E-3</v>
      </c>
    </row>
    <row r="20" spans="1:7">
      <c r="A20" s="11" t="s">
        <v>19</v>
      </c>
      <c r="B20" s="15">
        <f>Sheet18!N20</f>
        <v>0</v>
      </c>
      <c r="C20" s="16" t="s">
        <v>19</v>
      </c>
      <c r="D20" s="15">
        <f>Sheet18!AE20</f>
        <v>0</v>
      </c>
      <c r="E20" s="17"/>
      <c r="F20" s="18" t="str">
        <f t="shared" si="0"/>
        <v/>
      </c>
      <c r="G20" s="13" t="str">
        <f t="shared" si="1"/>
        <v/>
      </c>
    </row>
    <row r="21" spans="1:7">
      <c r="A21" s="11" t="s">
        <v>20</v>
      </c>
      <c r="B21" s="15">
        <f>Sheet18!N21</f>
        <v>2485.6505299999999</v>
      </c>
      <c r="C21" s="16" t="s">
        <v>20</v>
      </c>
      <c r="D21" s="15">
        <f>Sheet18!AE21</f>
        <v>2493.4572200000002</v>
      </c>
      <c r="E21" s="17"/>
      <c r="F21" s="18">
        <f t="shared" si="0"/>
        <v>7.8066900000003443</v>
      </c>
      <c r="G21" s="13">
        <f t="shared" si="1"/>
        <v>3.1407029692143151E-3</v>
      </c>
    </row>
    <row r="22" spans="1:7">
      <c r="A22" s="11" t="s">
        <v>21</v>
      </c>
      <c r="B22" s="15">
        <f>Sheet18!N22</f>
        <v>0</v>
      </c>
      <c r="C22" s="16" t="s">
        <v>159</v>
      </c>
      <c r="D22" s="15">
        <f>Sheet18!AE22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Sheet18!N23</f>
        <v>21451.437009409401</v>
      </c>
      <c r="C23" s="16" t="s">
        <v>22</v>
      </c>
      <c r="D23" s="15">
        <f>Sheet18!AE23</f>
        <v>21528.879020273675</v>
      </c>
      <c r="E23" s="17"/>
      <c r="F23" s="18">
        <f t="shared" si="0"/>
        <v>77.44201086427347</v>
      </c>
      <c r="G23" s="13">
        <f t="shared" si="1"/>
        <v>3.6101083032480386E-3</v>
      </c>
    </row>
    <row r="24" spans="1:7">
      <c r="A24" s="11" t="s">
        <v>23</v>
      </c>
      <c r="B24" s="15">
        <f>Sheet18!N24</f>
        <v>0</v>
      </c>
      <c r="C24" s="16" t="s">
        <v>23</v>
      </c>
      <c r="D24" s="15">
        <f>Sheet18!AE24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Sheet18!N25</f>
        <v>0</v>
      </c>
      <c r="C25" s="16" t="s">
        <v>24</v>
      </c>
      <c r="D25" s="15">
        <f>Sheet18!AE25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Sheet18!N26</f>
        <v>0</v>
      </c>
      <c r="C26" s="16" t="s">
        <v>160</v>
      </c>
      <c r="D26" s="15">
        <f>Sheet18!AE26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Sheet18!N27</f>
        <v>13849249.7976359</v>
      </c>
      <c r="C27" s="16" t="s">
        <v>26</v>
      </c>
      <c r="D27" s="15">
        <f>Sheet18!AE27</f>
        <v>13905210.077221617</v>
      </c>
      <c r="E27" s="17"/>
      <c r="F27" s="18">
        <f t="shared" si="0"/>
        <v>55960.279585717246</v>
      </c>
      <c r="G27" s="13">
        <f t="shared" si="1"/>
        <v>4.0406722676971096E-3</v>
      </c>
    </row>
    <row r="28" spans="1:7">
      <c r="A28" s="11" t="s">
        <v>27</v>
      </c>
      <c r="B28" s="15">
        <f>Sheet18!N28</f>
        <v>1359.8764900000001</v>
      </c>
      <c r="C28" s="16" t="s">
        <v>27</v>
      </c>
      <c r="D28" s="15">
        <f>Sheet18!AE28</f>
        <v>1365.0878899999998</v>
      </c>
      <c r="E28" s="17"/>
      <c r="F28" s="18">
        <f t="shared" si="0"/>
        <v>5.211399999999685</v>
      </c>
      <c r="G28" s="13">
        <f t="shared" si="1"/>
        <v>3.8322597958875271E-3</v>
      </c>
    </row>
    <row r="29" spans="1:7">
      <c r="A29" s="11" t="s">
        <v>28</v>
      </c>
      <c r="B29" s="15">
        <f>Sheet18!N29</f>
        <v>20808.039919999999</v>
      </c>
      <c r="C29" s="16" t="s">
        <v>28</v>
      </c>
      <c r="D29" s="15">
        <f>Sheet18!AE29</f>
        <v>20902.637710000003</v>
      </c>
      <c r="E29" s="17"/>
      <c r="F29" s="18">
        <f t="shared" si="0"/>
        <v>94.597790000003442</v>
      </c>
      <c r="G29" s="13">
        <f t="shared" si="1"/>
        <v>4.5462134042273394E-3</v>
      </c>
    </row>
    <row r="30" spans="1:7">
      <c r="A30" s="11" t="s">
        <v>29</v>
      </c>
      <c r="B30" s="15">
        <f>Sheet18!N30</f>
        <v>0</v>
      </c>
      <c r="C30" s="16" t="s">
        <v>29</v>
      </c>
      <c r="D30" s="15">
        <f>Sheet18!AE30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Sheet18!N31</f>
        <v>0</v>
      </c>
      <c r="C31" s="16" t="s">
        <v>30</v>
      </c>
      <c r="D31" s="15">
        <f>Sheet18!AE31</f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Sheet18!N32</f>
        <v>0</v>
      </c>
      <c r="C32" s="16" t="s">
        <v>31</v>
      </c>
      <c r="D32" s="15">
        <f>Sheet18!AE32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Sheet18!N33</f>
        <v>510277.22899677698</v>
      </c>
      <c r="C33" s="16" t="s">
        <v>32</v>
      </c>
      <c r="D33" s="15">
        <f>Sheet18!AE33</f>
        <v>512421.56775027863</v>
      </c>
      <c r="E33" s="17"/>
      <c r="F33" s="18">
        <f t="shared" si="0"/>
        <v>2144.3387535016518</v>
      </c>
      <c r="G33" s="13">
        <f t="shared" si="1"/>
        <v>4.202301477801651E-3</v>
      </c>
    </row>
    <row r="34" spans="1:7">
      <c r="A34" s="11" t="s">
        <v>33</v>
      </c>
      <c r="B34" s="15">
        <f>Sheet18!N34</f>
        <v>0</v>
      </c>
      <c r="C34" s="16" t="s">
        <v>33</v>
      </c>
      <c r="D34" s="15">
        <f>Sheet18!AE34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Sheet18!N35</f>
        <v>47671886.898764797</v>
      </c>
      <c r="C35" s="16" t="s">
        <v>34</v>
      </c>
      <c r="D35" s="15">
        <f>Sheet18!AE35</f>
        <v>47820965.369899273</v>
      </c>
      <c r="E35" s="17"/>
      <c r="F35" s="18">
        <f t="shared" si="0"/>
        <v>149078.47113447636</v>
      </c>
      <c r="G35" s="13">
        <f t="shared" si="1"/>
        <v>3.1271778994412802E-3</v>
      </c>
    </row>
    <row r="36" spans="1:7">
      <c r="A36" s="11" t="s">
        <v>35</v>
      </c>
      <c r="B36" s="15">
        <f>Sheet18!N36</f>
        <v>0</v>
      </c>
      <c r="C36" s="16" t="s">
        <v>35</v>
      </c>
      <c r="D36" s="15">
        <f>Sheet18!AE36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Sheet18!N37</f>
        <v>192279.69953119999</v>
      </c>
      <c r="C37" s="16" t="s">
        <v>36</v>
      </c>
      <c r="D37" s="15">
        <f>Sheet18!AE37</f>
        <v>192806.91502430002</v>
      </c>
      <c r="E37" s="17"/>
      <c r="F37" s="18">
        <f t="shared" si="0"/>
        <v>527.21549310002592</v>
      </c>
      <c r="G37" s="13">
        <f t="shared" si="1"/>
        <v>2.7419196846336646E-3</v>
      </c>
    </row>
    <row r="38" spans="1:7">
      <c r="A38" s="11" t="s">
        <v>37</v>
      </c>
      <c r="B38" s="15">
        <f>Sheet18!N38</f>
        <v>0</v>
      </c>
      <c r="C38" s="16" t="s">
        <v>37</v>
      </c>
      <c r="D38" s="15">
        <f>Sheet18!AE38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Sheet18!N39</f>
        <v>142412.58069189099</v>
      </c>
      <c r="C39" s="16" t="s">
        <v>38</v>
      </c>
      <c r="D39" s="15">
        <f>Sheet18!AE39</f>
        <v>142937.09989969677</v>
      </c>
      <c r="E39" s="17"/>
      <c r="F39" s="18">
        <f t="shared" si="0"/>
        <v>524.51920780577348</v>
      </c>
      <c r="G39" s="13">
        <f t="shared" si="1"/>
        <v>3.683096010601572E-3</v>
      </c>
    </row>
    <row r="40" spans="1:7">
      <c r="A40" s="11" t="s">
        <v>39</v>
      </c>
      <c r="B40" s="15">
        <f>Sheet18!N40</f>
        <v>0</v>
      </c>
      <c r="C40" s="16" t="s">
        <v>39</v>
      </c>
      <c r="D40" s="15">
        <f>Sheet18!AE40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Sheet18!N41</f>
        <v>0</v>
      </c>
      <c r="C41" s="16" t="s">
        <v>40</v>
      </c>
      <c r="D41" s="15">
        <f>Sheet18!AE41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Sheet18!N42</f>
        <v>86404797.732612595</v>
      </c>
      <c r="C42" s="16" t="s">
        <v>41</v>
      </c>
      <c r="D42" s="15">
        <f>Sheet18!AE42</f>
        <v>86682761.835408926</v>
      </c>
      <c r="E42" s="17"/>
      <c r="F42" s="18">
        <f t="shared" si="0"/>
        <v>277964.10279633105</v>
      </c>
      <c r="G42" s="13">
        <f t="shared" si="1"/>
        <v>3.2169984779839567E-3</v>
      </c>
    </row>
    <row r="43" spans="1:7">
      <c r="A43" s="11" t="s">
        <v>42</v>
      </c>
      <c r="B43" s="15">
        <f>Sheet18!N43</f>
        <v>60321.154856000001</v>
      </c>
      <c r="C43" s="16" t="s">
        <v>42</v>
      </c>
      <c r="D43" s="15">
        <f>Sheet18!AE43</f>
        <v>60551.76455900001</v>
      </c>
      <c r="E43" s="17"/>
      <c r="F43" s="18">
        <f t="shared" si="0"/>
        <v>230.60970300000918</v>
      </c>
      <c r="G43" s="13">
        <f t="shared" si="1"/>
        <v>3.823031962012724E-3</v>
      </c>
    </row>
    <row r="44" spans="1:7">
      <c r="A44" s="11" t="s">
        <v>43</v>
      </c>
      <c r="B44" s="15">
        <f>Sheet18!N44</f>
        <v>0</v>
      </c>
      <c r="C44" s="16" t="s">
        <v>43</v>
      </c>
      <c r="D44" s="15">
        <f>Sheet18!AE44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Sheet18!N45</f>
        <v>0</v>
      </c>
      <c r="C45" s="16" t="s">
        <v>44</v>
      </c>
      <c r="D45" s="15">
        <f>Sheet18!AE45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Sheet18!AE46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Sheet18!N47</f>
        <v>2214262.9461556999</v>
      </c>
      <c r="C47" s="16" t="s">
        <v>112</v>
      </c>
      <c r="D47" s="15">
        <f>Sheet18!AE47</f>
        <v>1090392.6484599998</v>
      </c>
      <c r="E47" s="17"/>
      <c r="F47" s="18">
        <f>IF(D47-B47=0,"",D47+D51+D55+D59-B47)</f>
        <v>-440862.82907870016</v>
      </c>
      <c r="G47" s="13">
        <f>IF(B47=0,"",(D47+D51+D55+D59)/B47-1)</f>
        <v>-0.19910138940097677</v>
      </c>
    </row>
    <row r="48" spans="1:7">
      <c r="A48" s="11" t="s">
        <v>47</v>
      </c>
      <c r="B48" s="15">
        <f>Sheet18!N48</f>
        <v>567.92927999999995</v>
      </c>
      <c r="C48" s="16" t="s">
        <v>113</v>
      </c>
      <c r="D48" s="15">
        <f>Sheet18!AE48</f>
        <v>252.33889348264591</v>
      </c>
      <c r="E48" s="17"/>
      <c r="F48" s="18">
        <f t="shared" ref="F48:F49" si="2">IF(D48-B48=0,"",D48+D52+D56+D60-B48)</f>
        <v>-157.48783344489573</v>
      </c>
      <c r="G48" s="13">
        <f t="shared" ref="G48:G49" si="3">IF(B48=0,"",(D48+D52+D56+D60)/B48-1)</f>
        <v>-0.27730183843470047</v>
      </c>
    </row>
    <row r="49" spans="1:7">
      <c r="A49" s="11" t="s">
        <v>48</v>
      </c>
      <c r="B49" s="15">
        <f>Sheet18!N49</f>
        <v>3142.2545700000001</v>
      </c>
      <c r="C49" s="16" t="s">
        <v>114</v>
      </c>
      <c r="D49" s="15">
        <f>Sheet18!AE49</f>
        <v>1394.2539615649414</v>
      </c>
      <c r="E49" s="17"/>
      <c r="F49" s="18">
        <f t="shared" si="2"/>
        <v>-875.50703512411792</v>
      </c>
      <c r="G49" s="13">
        <f t="shared" si="3"/>
        <v>-0.27862384018240693</v>
      </c>
    </row>
    <row r="50" spans="1:7">
      <c r="A50" s="11"/>
      <c r="B50" s="15">
        <f>Sheet18!N50</f>
        <v>0</v>
      </c>
      <c r="C50" s="16" t="s">
        <v>162</v>
      </c>
      <c r="D50" s="15">
        <f>Sheet18!AE50</f>
        <v>0</v>
      </c>
      <c r="E50" s="17"/>
      <c r="F50" s="18"/>
      <c r="G50" s="13"/>
    </row>
    <row r="51" spans="1:7">
      <c r="A51" s="11"/>
      <c r="B51" s="15">
        <f>Sheet18!N51</f>
        <v>0</v>
      </c>
      <c r="C51" s="16" t="s">
        <v>116</v>
      </c>
      <c r="D51" s="15">
        <f>Sheet18!AE51</f>
        <v>523982.82387000008</v>
      </c>
      <c r="E51" s="17"/>
      <c r="F51" s="18"/>
      <c r="G51" s="13"/>
    </row>
    <row r="52" spans="1:7">
      <c r="A52" s="11"/>
      <c r="B52" s="15">
        <f>Sheet18!N52</f>
        <v>0</v>
      </c>
      <c r="C52" s="16" t="s">
        <v>117</v>
      </c>
      <c r="D52" s="15">
        <f>Sheet18!AE52</f>
        <v>121.29764857993186</v>
      </c>
      <c r="E52" s="17"/>
      <c r="F52" s="18"/>
      <c r="G52" s="13"/>
    </row>
    <row r="53" spans="1:7">
      <c r="A53" s="11"/>
      <c r="B53" s="15">
        <f>Sheet18!N53</f>
        <v>0</v>
      </c>
      <c r="C53" s="16" t="s">
        <v>118</v>
      </c>
      <c r="D53" s="15">
        <f>Sheet18!AE53</f>
        <v>669.3448618238516</v>
      </c>
      <c r="E53" s="17"/>
      <c r="F53" s="18"/>
      <c r="G53" s="13"/>
    </row>
    <row r="54" spans="1:7">
      <c r="A54" s="11"/>
      <c r="B54" s="15">
        <f>Sheet18!N54</f>
        <v>0</v>
      </c>
      <c r="C54" s="16" t="s">
        <v>163</v>
      </c>
      <c r="D54" s="15">
        <f>Sheet18!AE54</f>
        <v>0</v>
      </c>
      <c r="E54" s="17"/>
      <c r="F54" s="18"/>
      <c r="G54" s="13"/>
    </row>
    <row r="55" spans="1:7">
      <c r="A55" s="11"/>
      <c r="B55" s="15">
        <f>Sheet18!N55</f>
        <v>0</v>
      </c>
      <c r="C55" s="16" t="s">
        <v>120</v>
      </c>
      <c r="D55" s="15">
        <f>Sheet18!AE55</f>
        <v>10955.470376000001</v>
      </c>
      <c r="E55" s="17"/>
      <c r="F55" s="18"/>
      <c r="G55" s="13"/>
    </row>
    <row r="56" spans="1:7">
      <c r="A56" s="11"/>
      <c r="B56" s="15">
        <f>Sheet18!N56</f>
        <v>0</v>
      </c>
      <c r="C56" s="16" t="s">
        <v>121</v>
      </c>
      <c r="D56" s="15">
        <f>Sheet18!AE56</f>
        <v>2.5362526356213779</v>
      </c>
      <c r="E56" s="17"/>
      <c r="F56" s="18"/>
      <c r="G56" s="13"/>
    </row>
    <row r="57" spans="1:7">
      <c r="A57" s="11"/>
      <c r="B57" s="15">
        <f>Sheet18!N57</f>
        <v>0</v>
      </c>
      <c r="C57" s="16" t="s">
        <v>122</v>
      </c>
      <c r="D57" s="15">
        <f>Sheet18!AE57</f>
        <v>14.004250520645565</v>
      </c>
      <c r="E57" s="17"/>
      <c r="F57" s="18"/>
      <c r="G57" s="13"/>
    </row>
    <row r="58" spans="1:7">
      <c r="A58" s="11"/>
      <c r="B58" s="15">
        <f>Sheet18!N58</f>
        <v>0</v>
      </c>
      <c r="C58" s="16" t="s">
        <v>164</v>
      </c>
      <c r="D58" s="15">
        <f>Sheet18!AE58</f>
        <v>0</v>
      </c>
      <c r="E58" s="17"/>
      <c r="F58" s="18"/>
      <c r="G58" s="13"/>
    </row>
    <row r="59" spans="1:7">
      <c r="A59" s="11"/>
      <c r="B59" s="15">
        <f>Sheet18!N59</f>
        <v>0</v>
      </c>
      <c r="C59" s="16" t="s">
        <v>124</v>
      </c>
      <c r="D59" s="15">
        <f>Sheet18!AE59</f>
        <v>148069.174371</v>
      </c>
      <c r="E59" s="17"/>
      <c r="F59" s="18"/>
      <c r="G59" s="13"/>
    </row>
    <row r="60" spans="1:7">
      <c r="A60" s="11"/>
      <c r="B60" s="15">
        <f>Sheet18!N60</f>
        <v>0</v>
      </c>
      <c r="C60" s="16" t="s">
        <v>125</v>
      </c>
      <c r="D60" s="15">
        <f>Sheet18!AE60</f>
        <v>34.268651856905073</v>
      </c>
      <c r="E60" s="17"/>
      <c r="F60" s="18"/>
      <c r="G60" s="13"/>
    </row>
    <row r="61" spans="1:7">
      <c r="A61" s="11"/>
      <c r="B61" s="15">
        <f>Sheet18!N61</f>
        <v>0</v>
      </c>
      <c r="C61" s="16" t="s">
        <v>126</v>
      </c>
      <c r="D61" s="15">
        <f>Sheet18!AE61</f>
        <v>189.1444609664434</v>
      </c>
      <c r="E61" s="17"/>
      <c r="F61" s="18"/>
      <c r="G61" s="13"/>
    </row>
    <row r="62" spans="1:7">
      <c r="A62" s="11" t="s">
        <v>49</v>
      </c>
      <c r="B62" s="15">
        <f>Sheet18!N62</f>
        <v>0</v>
      </c>
      <c r="C62" s="16" t="s">
        <v>49</v>
      </c>
      <c r="D62" s="15">
        <f>Sheet18!AE62</f>
        <v>0</v>
      </c>
      <c r="E62" s="17"/>
      <c r="F62" s="18"/>
      <c r="G62" s="13"/>
    </row>
    <row r="63" spans="1:7">
      <c r="A63" s="11" t="s">
        <v>50</v>
      </c>
      <c r="B63" s="15">
        <f>Sheet18!N63</f>
        <v>7201062.5378884198</v>
      </c>
      <c r="C63" s="16" t="s">
        <v>50</v>
      </c>
      <c r="D63" s="15">
        <f>Sheet18!AE63</f>
        <v>6038789.0656050006</v>
      </c>
      <c r="E63" s="17"/>
      <c r="F63" s="18">
        <f t="shared" si="0"/>
        <v>-1162273.4722834192</v>
      </c>
      <c r="G63" s="13">
        <f t="shared" si="1"/>
        <v>-0.16140305214239048</v>
      </c>
    </row>
    <row r="64" spans="1:7">
      <c r="A64" s="11" t="s">
        <v>51</v>
      </c>
      <c r="B64" s="15">
        <f>Sheet18!N64</f>
        <v>0</v>
      </c>
      <c r="C64" s="16" t="s">
        <v>51</v>
      </c>
      <c r="D64" s="15">
        <f>Sheet18!AE64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Sheet18!N65</f>
        <v>0</v>
      </c>
      <c r="C65" s="16" t="s">
        <v>52</v>
      </c>
      <c r="D65" s="15">
        <f>Sheet18!AE65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Sheet18!N66</f>
        <v>0</v>
      </c>
      <c r="C66" s="16" t="s">
        <v>53</v>
      </c>
      <c r="D66" s="15">
        <f>Sheet18!AE66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Sheet18!N67</f>
        <v>-4393.12716</v>
      </c>
      <c r="C67" s="16" t="s">
        <v>54</v>
      </c>
      <c r="D67" s="15">
        <f>Sheet18!AE67</f>
        <v>-4398.8251200000004</v>
      </c>
      <c r="E67" s="17"/>
      <c r="F67" s="18">
        <f t="shared" ref="F67:F96" si="4">IF(D67-B67=0,"",D67-B67)</f>
        <v>-5.6979600000004211</v>
      </c>
      <c r="G67" s="13">
        <f t="shared" ref="G67:G96" si="5">IF(B67=0,"",D67/B67-1)</f>
        <v>1.2970168612191912E-3</v>
      </c>
    </row>
    <row r="68" spans="1:7">
      <c r="A68" s="11" t="s">
        <v>55</v>
      </c>
      <c r="B68" s="15">
        <f>Sheet18!N68</f>
        <v>0</v>
      </c>
      <c r="C68" s="16" t="s">
        <v>55</v>
      </c>
      <c r="D68" s="15">
        <f>Sheet18!AE68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Sheet18!N69</f>
        <v>0</v>
      </c>
      <c r="C69" s="16" t="s">
        <v>56</v>
      </c>
      <c r="D69" s="15">
        <f>Sheet18!AE69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Sheet18!N70</f>
        <v>0</v>
      </c>
      <c r="C70" s="16" t="s">
        <v>57</v>
      </c>
      <c r="D70" s="15">
        <f>Sheet18!AE70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Sheet18!N71</f>
        <v>0</v>
      </c>
      <c r="C71" s="16" t="s">
        <v>58</v>
      </c>
      <c r="D71" s="15">
        <f>Sheet18!AE71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Sheet18!N72</f>
        <v>0</v>
      </c>
      <c r="C72" s="16" t="s">
        <v>59</v>
      </c>
      <c r="D72" s="15">
        <f>Sheet18!AE72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Sheet18!N73</f>
        <v>0</v>
      </c>
      <c r="C73" s="16" t="s">
        <v>60</v>
      </c>
      <c r="D73" s="15">
        <f>Sheet18!AE73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Sheet18!N74</f>
        <v>-5563.6241</v>
      </c>
      <c r="C74" s="16" t="s">
        <v>61</v>
      </c>
      <c r="D74" s="15">
        <f>Sheet18!AE74</f>
        <v>-5570.9303199999995</v>
      </c>
      <c r="E74" s="17"/>
      <c r="F74" s="18">
        <f t="shared" si="4"/>
        <v>-7.3062199999994846</v>
      </c>
      <c r="G74" s="13">
        <f t="shared" si="5"/>
        <v>1.3132123717702893E-3</v>
      </c>
    </row>
    <row r="75" spans="1:7">
      <c r="A75" s="11" t="s">
        <v>62</v>
      </c>
      <c r="B75" s="15">
        <f>Sheet18!N75</f>
        <v>0</v>
      </c>
      <c r="C75" s="16" t="s">
        <v>62</v>
      </c>
      <c r="D75" s="15">
        <f>Sheet18!AE75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Sheet18!N76</f>
        <v>0</v>
      </c>
      <c r="C76" s="16" t="s">
        <v>63</v>
      </c>
      <c r="D76" s="15">
        <f>Sheet18!AE76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Sheet18!N77</f>
        <v>0</v>
      </c>
      <c r="C77" s="16" t="s">
        <v>64</v>
      </c>
      <c r="D77" s="15">
        <f>Sheet18!AE77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Sheet18!N78</f>
        <v>-13170.90128</v>
      </c>
      <c r="C78" s="16" t="s">
        <v>65</v>
      </c>
      <c r="D78" s="15">
        <f>Sheet18!AE78</f>
        <v>-13188.48323</v>
      </c>
      <c r="E78" s="17"/>
      <c r="F78" s="18">
        <f t="shared" si="4"/>
        <v>-17.581949999999779</v>
      </c>
      <c r="G78" s="13">
        <f t="shared" si="5"/>
        <v>1.3349086464340409E-3</v>
      </c>
    </row>
    <row r="79" spans="1:7">
      <c r="A79" s="11" t="s">
        <v>66</v>
      </c>
      <c r="B79" s="15">
        <f>Sheet18!N79</f>
        <v>0</v>
      </c>
      <c r="C79" s="16" t="s">
        <v>66</v>
      </c>
      <c r="D79" s="15">
        <f>Sheet18!AE79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Sheet18!N80</f>
        <v>0</v>
      </c>
      <c r="C80" s="16" t="s">
        <v>67</v>
      </c>
      <c r="D80" s="15">
        <f>Sheet18!AE80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Sheet18!N81</f>
        <v>0</v>
      </c>
      <c r="C81" s="16" t="s">
        <v>68</v>
      </c>
      <c r="D81" s="15">
        <f>Sheet18!AE81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Sheet18!N82</f>
        <v>0</v>
      </c>
      <c r="C82" s="16" t="s">
        <v>69</v>
      </c>
      <c r="D82" s="15">
        <f>Sheet18!AE82</f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Sheet18!N83</f>
        <v>0</v>
      </c>
      <c r="C83" s="16" t="s">
        <v>70</v>
      </c>
      <c r="D83" s="15">
        <f>Sheet18!AE83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Sheet18!N84</f>
        <v>0</v>
      </c>
      <c r="C84" s="16" t="s">
        <v>71</v>
      </c>
      <c r="D84" s="15">
        <f>Sheet18!AE84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Sheet18!N85</f>
        <v>0</v>
      </c>
      <c r="C85" s="16" t="s">
        <v>72</v>
      </c>
      <c r="D85" s="15">
        <f>Sheet18!AE85</f>
        <v>0</v>
      </c>
      <c r="E85" s="17"/>
      <c r="F85" s="18" t="str">
        <f t="shared" si="4"/>
        <v/>
      </c>
      <c r="G85" s="13" t="str">
        <f t="shared" si="5"/>
        <v/>
      </c>
    </row>
    <row r="86" spans="1:7">
      <c r="A86" s="11" t="s">
        <v>73</v>
      </c>
      <c r="B86" s="15">
        <f>Sheet18!N86</f>
        <v>0</v>
      </c>
      <c r="C86" s="16" t="s">
        <v>73</v>
      </c>
      <c r="D86" s="15">
        <f>Sheet18!AE86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Sheet18!N87</f>
        <v>0</v>
      </c>
      <c r="C87" s="16" t="s">
        <v>74</v>
      </c>
      <c r="D87" s="15">
        <f>Sheet18!AE87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Sheet18!N88</f>
        <v>-13689.370699999999</v>
      </c>
      <c r="C88" s="16" t="s">
        <v>75</v>
      </c>
      <c r="D88" s="15">
        <f>Sheet18!AE88</f>
        <v>-13717.582599999998</v>
      </c>
      <c r="E88" s="17"/>
      <c r="F88" s="18">
        <f t="shared" si="4"/>
        <v>-28.211899999998423</v>
      </c>
      <c r="G88" s="13">
        <f t="shared" si="5"/>
        <v>2.0608617166015808E-3</v>
      </c>
    </row>
    <row r="89" spans="1:7">
      <c r="A89" s="11" t="s">
        <v>76</v>
      </c>
      <c r="B89" s="15">
        <f>Sheet18!N89</f>
        <v>0</v>
      </c>
      <c r="C89" s="16" t="s">
        <v>76</v>
      </c>
      <c r="D89" s="15">
        <f>Sheet18!AE89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Sheet18!N90</f>
        <v>0</v>
      </c>
      <c r="C90" s="16" t="s">
        <v>77</v>
      </c>
      <c r="D90" s="15">
        <f>Sheet18!AE90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Sheet18!N91</f>
        <v>-2885198.2381699998</v>
      </c>
      <c r="C91" s="16" t="s">
        <v>78</v>
      </c>
      <c r="D91" s="15">
        <f>Sheet18!AE91</f>
        <v>-2887900.3288199999</v>
      </c>
      <c r="E91" s="17"/>
      <c r="F91" s="18">
        <f t="shared" si="4"/>
        <v>-2702.0906500001438</v>
      </c>
      <c r="G91" s="13">
        <f t="shared" si="5"/>
        <v>9.3653552613903734E-4</v>
      </c>
    </row>
    <row r="92" spans="1:7">
      <c r="A92" s="11" t="s">
        <v>79</v>
      </c>
      <c r="B92" s="15">
        <f>Sheet18!N92</f>
        <v>0</v>
      </c>
      <c r="C92" s="16" t="s">
        <v>79</v>
      </c>
      <c r="D92" s="15">
        <f>Sheet18!AE92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Sheet18!N93</f>
        <v>0</v>
      </c>
      <c r="C93" s="16" t="s">
        <v>80</v>
      </c>
      <c r="D93" s="15">
        <f>Sheet18!AE93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Sheet18!N94</f>
        <v>-3008.39138</v>
      </c>
      <c r="C94" s="16" t="s">
        <v>81</v>
      </c>
      <c r="D94" s="15">
        <f>Sheet18!AE94</f>
        <v>-3008.1723800000004</v>
      </c>
      <c r="E94" s="17"/>
      <c r="F94" s="18">
        <f t="shared" si="4"/>
        <v>0.21899999999959618</v>
      </c>
      <c r="G94" s="13">
        <f t="shared" si="5"/>
        <v>-7.2796379306017123E-5</v>
      </c>
    </row>
    <row r="95" spans="1:7">
      <c r="A95" s="11" t="s">
        <v>82</v>
      </c>
      <c r="B95" s="15">
        <f>Sheet18!N95</f>
        <v>0</v>
      </c>
      <c r="C95" s="16" t="s">
        <v>82</v>
      </c>
      <c r="D95" s="15">
        <f>Sheet18!AE95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Sheet18!N96</f>
        <v>-326092.49228000001</v>
      </c>
      <c r="C96" s="16" t="s">
        <v>83</v>
      </c>
      <c r="D96" s="15">
        <f>Sheet18!AE96</f>
        <v>-326574.08627000003</v>
      </c>
      <c r="E96" s="17"/>
      <c r="F96" s="18">
        <f t="shared" si="4"/>
        <v>-481.59399000002304</v>
      </c>
      <c r="G96" s="13">
        <f t="shared" si="5"/>
        <v>1.4768631642905206E-3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Sheet18!O2</f>
        <v>0</v>
      </c>
      <c r="C2" s="11" t="s">
        <v>1</v>
      </c>
      <c r="D2" s="12">
        <f>Sheet18!AF2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Sheet18!O3</f>
        <v>105806305.59248801</v>
      </c>
      <c r="C3" s="16" t="s">
        <v>2</v>
      </c>
      <c r="D3" s="15">
        <f>Sheet18!AF3</f>
        <v>106211060.66682941</v>
      </c>
      <c r="E3" s="17"/>
      <c r="F3" s="18">
        <f t="shared" ref="F3:F66" si="0">IF(D3-B3=0,"",D3-B3)</f>
        <v>404755.07434140146</v>
      </c>
      <c r="G3" s="13">
        <f t="shared" ref="G3:G66" si="1">IF(B3=0,"",D3/B3-1)</f>
        <v>3.825434335646527E-3</v>
      </c>
    </row>
    <row r="4" spans="1:7">
      <c r="A4" s="11" t="s">
        <v>3</v>
      </c>
      <c r="B4" s="15">
        <f>Sheet18!O4</f>
        <v>28291.129949999999</v>
      </c>
      <c r="C4" s="16" t="s">
        <v>3</v>
      </c>
      <c r="D4" s="15">
        <f>Sheet18!AF4</f>
        <v>28395.723100000003</v>
      </c>
      <c r="E4" s="17"/>
      <c r="F4" s="18">
        <f t="shared" si="0"/>
        <v>104.59315000000424</v>
      </c>
      <c r="G4" s="13">
        <f t="shared" si="1"/>
        <v>3.6970297822978004E-3</v>
      </c>
    </row>
    <row r="5" spans="1:7">
      <c r="A5" s="11" t="s">
        <v>4</v>
      </c>
      <c r="B5" s="15">
        <f>Sheet18!O5</f>
        <v>44093.389439999999</v>
      </c>
      <c r="C5" s="16" t="s">
        <v>4</v>
      </c>
      <c r="D5" s="15">
        <f>Sheet18!AF5</f>
        <v>44294.072400000005</v>
      </c>
      <c r="E5" s="17"/>
      <c r="F5" s="18">
        <f t="shared" si="0"/>
        <v>200.68296000000555</v>
      </c>
      <c r="G5" s="13">
        <f t="shared" si="1"/>
        <v>4.5513162528156847E-3</v>
      </c>
    </row>
    <row r="6" spans="1:7">
      <c r="A6" s="11" t="s">
        <v>5</v>
      </c>
      <c r="B6" s="15">
        <f>Sheet18!O6</f>
        <v>0</v>
      </c>
      <c r="C6" s="16" t="s">
        <v>5</v>
      </c>
      <c r="D6" s="15">
        <f>Sheet18!AF6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Sheet18!O7</f>
        <v>7831039.8101835698</v>
      </c>
      <c r="C7" s="16" t="s">
        <v>6</v>
      </c>
      <c r="D7" s="15">
        <f>Sheet18!AF7</f>
        <v>7860585.0868211668</v>
      </c>
      <c r="E7" s="17"/>
      <c r="F7" s="18">
        <f t="shared" si="0"/>
        <v>29545.27663759701</v>
      </c>
      <c r="G7" s="13">
        <f t="shared" si="1"/>
        <v>3.7728420942486629E-3</v>
      </c>
    </row>
    <row r="8" spans="1:7">
      <c r="A8" s="11" t="s">
        <v>7</v>
      </c>
      <c r="B8" s="15">
        <f>Sheet18!O8</f>
        <v>0</v>
      </c>
      <c r="C8" s="16" t="s">
        <v>7</v>
      </c>
      <c r="D8" s="15">
        <f>Sheet18!AF8</f>
        <v>0</v>
      </c>
      <c r="E8" s="17"/>
      <c r="F8" s="18" t="str">
        <f t="shared" si="0"/>
        <v/>
      </c>
      <c r="G8" s="13" t="str">
        <f t="shared" si="1"/>
        <v/>
      </c>
    </row>
    <row r="9" spans="1:7">
      <c r="A9" s="11" t="s">
        <v>8</v>
      </c>
      <c r="B9" s="15">
        <f>Sheet18!O9</f>
        <v>0</v>
      </c>
      <c r="C9" s="16" t="s">
        <v>8</v>
      </c>
      <c r="D9" s="15">
        <f>Sheet18!AF9</f>
        <v>0</v>
      </c>
      <c r="E9" s="17"/>
      <c r="F9" s="18" t="str">
        <f t="shared" si="0"/>
        <v/>
      </c>
      <c r="G9" s="13" t="str">
        <f t="shared" si="1"/>
        <v/>
      </c>
    </row>
    <row r="10" spans="1:7">
      <c r="A10" s="11" t="s">
        <v>9</v>
      </c>
      <c r="B10" s="15">
        <f>Sheet18!O10</f>
        <v>0</v>
      </c>
      <c r="C10" s="16" t="s">
        <v>156</v>
      </c>
      <c r="D10" s="15">
        <f>Sheet18!AF10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Sheet18!O11</f>
        <v>12002.0682757347</v>
      </c>
      <c r="C11" s="16" t="s">
        <v>10</v>
      </c>
      <c r="D11" s="15">
        <f>Sheet18!AF11</f>
        <v>12053.80132864738</v>
      </c>
      <c r="E11" s="17"/>
      <c r="F11" s="18">
        <f t="shared" si="0"/>
        <v>51.733052912679341</v>
      </c>
      <c r="G11" s="13">
        <f t="shared" si="1"/>
        <v>4.3103448275887413E-3</v>
      </c>
    </row>
    <row r="12" spans="1:7">
      <c r="A12" s="11" t="s">
        <v>11</v>
      </c>
      <c r="B12" s="15">
        <f>Sheet18!O12</f>
        <v>0</v>
      </c>
      <c r="C12" s="16" t="s">
        <v>11</v>
      </c>
      <c r="D12" s="15">
        <f>Sheet18!AF12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Sheet18!O13</f>
        <v>0</v>
      </c>
      <c r="C13" s="16" t="s">
        <v>12</v>
      </c>
      <c r="D13" s="15">
        <f>Sheet18!AF13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Sheet18!O14</f>
        <v>0</v>
      </c>
      <c r="C14" s="16" t="s">
        <v>157</v>
      </c>
      <c r="D14" s="15">
        <f>Sheet18!AF14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Sheet18!O15</f>
        <v>20788446.9487384</v>
      </c>
      <c r="C15" s="16" t="s">
        <v>14</v>
      </c>
      <c r="D15" s="15">
        <f>Sheet18!AF15</f>
        <v>20862663.92258833</v>
      </c>
      <c r="E15" s="17"/>
      <c r="F15" s="18">
        <f t="shared" si="0"/>
        <v>74216.973849929869</v>
      </c>
      <c r="G15" s="13">
        <f t="shared" si="1"/>
        <v>3.5701067055629032E-3</v>
      </c>
    </row>
    <row r="16" spans="1:7">
      <c r="A16" s="11" t="s">
        <v>15</v>
      </c>
      <c r="B16" s="15">
        <f>Sheet18!O16</f>
        <v>184.40147999999999</v>
      </c>
      <c r="C16" s="16" t="s">
        <v>15</v>
      </c>
      <c r="D16" s="15">
        <f>Sheet18!AF16</f>
        <v>184.98763</v>
      </c>
      <c r="E16" s="17"/>
      <c r="F16" s="18">
        <f t="shared" si="0"/>
        <v>0.5861500000000035</v>
      </c>
      <c r="G16" s="13">
        <f t="shared" si="1"/>
        <v>3.1786621235361245E-3</v>
      </c>
    </row>
    <row r="17" spans="1:7">
      <c r="A17" s="11" t="s">
        <v>16</v>
      </c>
      <c r="B17" s="15">
        <f>Sheet18!O17</f>
        <v>6004.2286400000003</v>
      </c>
      <c r="C17" s="16" t="s">
        <v>16</v>
      </c>
      <c r="D17" s="15">
        <f>Sheet18!AF17</f>
        <v>6026.748880000001</v>
      </c>
      <c r="E17" s="17"/>
      <c r="F17" s="18">
        <f t="shared" si="0"/>
        <v>22.52024000000074</v>
      </c>
      <c r="G17" s="13">
        <f t="shared" si="1"/>
        <v>3.7507299189061261E-3</v>
      </c>
    </row>
    <row r="18" spans="1:7">
      <c r="A18" s="11" t="s">
        <v>17</v>
      </c>
      <c r="B18" s="15">
        <f>Sheet18!O18</f>
        <v>0</v>
      </c>
      <c r="C18" s="16" t="s">
        <v>158</v>
      </c>
      <c r="D18" s="15">
        <f>Sheet18!AF18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Sheet18!O19</f>
        <v>6191437.0172312204</v>
      </c>
      <c r="C19" s="16" t="s">
        <v>18</v>
      </c>
      <c r="D19" s="15">
        <f>Sheet18!AF19</f>
        <v>6213234.7134966804</v>
      </c>
      <c r="E19" s="17"/>
      <c r="F19" s="18">
        <f t="shared" si="0"/>
        <v>21797.696265459992</v>
      </c>
      <c r="G19" s="13">
        <f t="shared" si="1"/>
        <v>3.5206198827180124E-3</v>
      </c>
    </row>
    <row r="20" spans="1:7">
      <c r="A20" s="11" t="s">
        <v>19</v>
      </c>
      <c r="B20" s="15">
        <f>Sheet18!O20</f>
        <v>0</v>
      </c>
      <c r="C20" s="16" t="s">
        <v>19</v>
      </c>
      <c r="D20" s="15">
        <f>Sheet18!AF20</f>
        <v>0</v>
      </c>
      <c r="E20" s="17"/>
      <c r="F20" s="18" t="str">
        <f t="shared" si="0"/>
        <v/>
      </c>
      <c r="G20" s="13" t="str">
        <f t="shared" si="1"/>
        <v/>
      </c>
    </row>
    <row r="21" spans="1:7">
      <c r="A21" s="11" t="s">
        <v>20</v>
      </c>
      <c r="B21" s="15">
        <f>Sheet18!O21</f>
        <v>4318.8503099999998</v>
      </c>
      <c r="C21" s="16" t="s">
        <v>20</v>
      </c>
      <c r="D21" s="15">
        <f>Sheet18!AF21</f>
        <v>4335.4200300000002</v>
      </c>
      <c r="E21" s="17"/>
      <c r="F21" s="18">
        <f t="shared" si="0"/>
        <v>16.569720000000416</v>
      </c>
      <c r="G21" s="13">
        <f t="shared" si="1"/>
        <v>3.8366043763160551E-3</v>
      </c>
    </row>
    <row r="22" spans="1:7">
      <c r="A22" s="11" t="s">
        <v>21</v>
      </c>
      <c r="B22" s="15">
        <f>Sheet18!O22</f>
        <v>0</v>
      </c>
      <c r="C22" s="16" t="s">
        <v>159</v>
      </c>
      <c r="D22" s="15">
        <f>Sheet18!AF22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Sheet18!O23</f>
        <v>7547.42001746388</v>
      </c>
      <c r="C23" s="16" t="s">
        <v>22</v>
      </c>
      <c r="D23" s="15">
        <f>Sheet18!AF23</f>
        <v>7547.4200174638745</v>
      </c>
      <c r="E23" s="17"/>
      <c r="F23" s="18">
        <f t="shared" si="0"/>
        <v>-5.4569682106375694E-12</v>
      </c>
      <c r="G23" s="13">
        <f t="shared" si="1"/>
        <v>-7.7715611723760958E-16</v>
      </c>
    </row>
    <row r="24" spans="1:7">
      <c r="A24" s="11" t="s">
        <v>23</v>
      </c>
      <c r="B24" s="15">
        <f>Sheet18!O24</f>
        <v>0</v>
      </c>
      <c r="C24" s="16" t="s">
        <v>23</v>
      </c>
      <c r="D24" s="15">
        <f>Sheet18!AF24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Sheet18!O25</f>
        <v>0</v>
      </c>
      <c r="C25" s="16" t="s">
        <v>24</v>
      </c>
      <c r="D25" s="15">
        <f>Sheet18!AF25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Sheet18!O26</f>
        <v>0</v>
      </c>
      <c r="C26" s="16" t="s">
        <v>160</v>
      </c>
      <c r="D26" s="15">
        <f>Sheet18!AF26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Sheet18!O27</f>
        <v>11438538.987393999</v>
      </c>
      <c r="C27" s="16" t="s">
        <v>26</v>
      </c>
      <c r="D27" s="15">
        <f>Sheet18!AF27</f>
        <v>11477457.106623325</v>
      </c>
      <c r="E27" s="17"/>
      <c r="F27" s="18">
        <f t="shared" si="0"/>
        <v>38918.119229326025</v>
      </c>
      <c r="G27" s="13">
        <f t="shared" si="1"/>
        <v>3.4023680185220062E-3</v>
      </c>
    </row>
    <row r="28" spans="1:7">
      <c r="A28" s="11" t="s">
        <v>27</v>
      </c>
      <c r="B28" s="15">
        <f>Sheet18!O28</f>
        <v>0</v>
      </c>
      <c r="C28" s="16" t="s">
        <v>27</v>
      </c>
      <c r="D28" s="15">
        <f>Sheet18!AF28</f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Sheet18!O29</f>
        <v>8412.8691600000002</v>
      </c>
      <c r="C29" s="16" t="s">
        <v>28</v>
      </c>
      <c r="D29" s="15">
        <f>Sheet18!AF29</f>
        <v>8439.6569099999979</v>
      </c>
      <c r="E29" s="17"/>
      <c r="F29" s="18">
        <f t="shared" si="0"/>
        <v>26.787749999997686</v>
      </c>
      <c r="G29" s="13">
        <f t="shared" si="1"/>
        <v>3.1841396187834992E-3</v>
      </c>
    </row>
    <row r="30" spans="1:7">
      <c r="A30" s="11" t="s">
        <v>29</v>
      </c>
      <c r="B30" s="15">
        <f>Sheet18!O30</f>
        <v>0</v>
      </c>
      <c r="C30" s="16" t="s">
        <v>29</v>
      </c>
      <c r="D30" s="15">
        <f>Sheet18!AF30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Sheet18!O31</f>
        <v>0</v>
      </c>
      <c r="C31" s="16" t="s">
        <v>30</v>
      </c>
      <c r="D31" s="15">
        <f>Sheet18!AF31</f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Sheet18!O32</f>
        <v>0</v>
      </c>
      <c r="C32" s="16" t="s">
        <v>31</v>
      </c>
      <c r="D32" s="15">
        <f>Sheet18!AF32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Sheet18!O33</f>
        <v>21267.050605642002</v>
      </c>
      <c r="C33" s="16" t="s">
        <v>32</v>
      </c>
      <c r="D33" s="15">
        <f>Sheet18!AF33</f>
        <v>21350.598547385998</v>
      </c>
      <c r="E33" s="17"/>
      <c r="F33" s="18">
        <f t="shared" si="0"/>
        <v>83.547941743996489</v>
      </c>
      <c r="G33" s="13">
        <f t="shared" si="1"/>
        <v>3.9285156787012276E-3</v>
      </c>
    </row>
    <row r="34" spans="1:7">
      <c r="A34" s="11" t="s">
        <v>33</v>
      </c>
      <c r="B34" s="15">
        <f>Sheet18!O34</f>
        <v>0</v>
      </c>
      <c r="C34" s="16" t="s">
        <v>33</v>
      </c>
      <c r="D34" s="15">
        <f>Sheet18!AF34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Sheet18!O35</f>
        <v>27899151.109494701</v>
      </c>
      <c r="C35" s="16" t="s">
        <v>34</v>
      </c>
      <c r="D35" s="15">
        <f>Sheet18!AF35</f>
        <v>28006144.593705595</v>
      </c>
      <c r="E35" s="17"/>
      <c r="F35" s="18">
        <f t="shared" si="0"/>
        <v>106993.48421089351</v>
      </c>
      <c r="G35" s="13">
        <f t="shared" si="1"/>
        <v>3.8350085918736898E-3</v>
      </c>
    </row>
    <row r="36" spans="1:7">
      <c r="A36" s="11" t="s">
        <v>35</v>
      </c>
      <c r="B36" s="15">
        <f>Sheet18!O36</f>
        <v>0</v>
      </c>
      <c r="C36" s="16" t="s">
        <v>35</v>
      </c>
      <c r="D36" s="15">
        <f>Sheet18!AF36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Sheet18!O37</f>
        <v>64415.444556735303</v>
      </c>
      <c r="C37" s="16" t="s">
        <v>36</v>
      </c>
      <c r="D37" s="15">
        <f>Sheet18!AF37</f>
        <v>64682.341331063588</v>
      </c>
      <c r="E37" s="17"/>
      <c r="F37" s="18">
        <f t="shared" si="0"/>
        <v>266.89677432828466</v>
      </c>
      <c r="G37" s="13">
        <f t="shared" si="1"/>
        <v>4.1433661781720144E-3</v>
      </c>
    </row>
    <row r="38" spans="1:7">
      <c r="A38" s="11" t="s">
        <v>37</v>
      </c>
      <c r="B38" s="15">
        <f>Sheet18!O38</f>
        <v>0</v>
      </c>
      <c r="C38" s="16" t="s">
        <v>37</v>
      </c>
      <c r="D38" s="15">
        <f>Sheet18!AF38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Sheet18!O39</f>
        <v>18416.18219345</v>
      </c>
      <c r="C39" s="16" t="s">
        <v>38</v>
      </c>
      <c r="D39" s="15">
        <f>Sheet18!AF39</f>
        <v>18481.492381717275</v>
      </c>
      <c r="E39" s="17"/>
      <c r="F39" s="18">
        <f t="shared" si="0"/>
        <v>65.310188267274498</v>
      </c>
      <c r="G39" s="13">
        <f t="shared" si="1"/>
        <v>3.5463478576196472E-3</v>
      </c>
    </row>
    <row r="40" spans="1:7">
      <c r="A40" s="11" t="s">
        <v>39</v>
      </c>
      <c r="B40" s="15">
        <f>Sheet18!O40</f>
        <v>0</v>
      </c>
      <c r="C40" s="16" t="s">
        <v>39</v>
      </c>
      <c r="D40" s="15">
        <f>Sheet18!AF40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Sheet18!O41</f>
        <v>0</v>
      </c>
      <c r="C41" s="16" t="s">
        <v>40</v>
      </c>
      <c r="D41" s="15">
        <f>Sheet18!AF41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Sheet18!O42</f>
        <v>33610986.954412602</v>
      </c>
      <c r="C42" s="16" t="s">
        <v>41</v>
      </c>
      <c r="D42" s="15">
        <f>Sheet18!AF42</f>
        <v>33737353.70067995</v>
      </c>
      <c r="E42" s="17"/>
      <c r="F42" s="18">
        <f t="shared" si="0"/>
        <v>126366.74626734853</v>
      </c>
      <c r="G42" s="13">
        <f t="shared" si="1"/>
        <v>3.7596856777439847E-3</v>
      </c>
    </row>
    <row r="43" spans="1:7">
      <c r="A43" s="11" t="s">
        <v>42</v>
      </c>
      <c r="B43" s="15">
        <f>Sheet18!O43</f>
        <v>0</v>
      </c>
      <c r="C43" s="16" t="s">
        <v>42</v>
      </c>
      <c r="D43" s="15">
        <f>Sheet18!AF43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Sheet18!O44</f>
        <v>0</v>
      </c>
      <c r="C44" s="16" t="s">
        <v>43</v>
      </c>
      <c r="D44" s="15">
        <f>Sheet18!AF44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Sheet18!O45</f>
        <v>0</v>
      </c>
      <c r="C45" s="16" t="s">
        <v>44</v>
      </c>
      <c r="D45" s="15">
        <f>Sheet18!AF45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Sheet18!AF46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Sheet18!O47</f>
        <v>579492.40098518995</v>
      </c>
      <c r="C47" s="16" t="s">
        <v>112</v>
      </c>
      <c r="D47" s="15">
        <f>Sheet18!AF47</f>
        <v>212429.25968400002</v>
      </c>
      <c r="E47" s="17"/>
      <c r="F47" s="18">
        <f>IF(D47-B47=0,"",D47+D51+D55+D59-B47)</f>
        <v>-169714.26086118986</v>
      </c>
      <c r="G47" s="13">
        <f>IF(B47=0,"",(D47+D51+D55+D59)/B47-1)</f>
        <v>-0.29286710330050947</v>
      </c>
    </row>
    <row r="48" spans="1:7">
      <c r="A48" s="11" t="s">
        <v>47</v>
      </c>
      <c r="B48" s="15">
        <f>Sheet18!O48</f>
        <v>159.92613</v>
      </c>
      <c r="C48" s="16" t="s">
        <v>113</v>
      </c>
      <c r="D48" s="15">
        <f>Sheet18!AF48</f>
        <v>60.72</v>
      </c>
      <c r="E48" s="17"/>
      <c r="F48" s="18">
        <f t="shared" ref="F48:F49" si="2">IF(D48-B48=0,"",D48+D52+D56+D60-B48)</f>
        <v>-27.116129999999998</v>
      </c>
      <c r="G48" s="13">
        <f t="shared" ref="G48:G49" si="3">IF(B48=0,"",(D48+D52+D56+D60)/B48-1)</f>
        <v>-0.16955409350554529</v>
      </c>
    </row>
    <row r="49" spans="1:7">
      <c r="A49" s="11" t="s">
        <v>48</v>
      </c>
      <c r="B49" s="15">
        <f>Sheet18!O49</f>
        <v>843.66957000000002</v>
      </c>
      <c r="C49" s="16" t="s">
        <v>114</v>
      </c>
      <c r="D49" s="15">
        <f>Sheet18!AF49</f>
        <v>308.50144473689392</v>
      </c>
      <c r="E49" s="17"/>
      <c r="F49" s="18">
        <f t="shared" si="2"/>
        <v>-248.57267149750101</v>
      </c>
      <c r="G49" s="13">
        <f t="shared" si="3"/>
        <v>-0.29463273340236862</v>
      </c>
    </row>
    <row r="50" spans="1:7">
      <c r="A50" s="11"/>
      <c r="B50" s="15">
        <f>Sheet18!O50</f>
        <v>0</v>
      </c>
      <c r="C50" s="16" t="s">
        <v>162</v>
      </c>
      <c r="D50" s="15">
        <f>Sheet18!AF50</f>
        <v>0</v>
      </c>
      <c r="E50" s="17"/>
      <c r="F50" s="18" t="str">
        <f t="shared" ref="F50:F62" si="4">IF(D50-B50=0,"",D50-B50)</f>
        <v/>
      </c>
      <c r="G50" s="13" t="str">
        <f t="shared" ref="G50:G62" si="5">IF(B50=0,"",D50/B50-1)</f>
        <v/>
      </c>
    </row>
    <row r="51" spans="1:7">
      <c r="A51" s="11"/>
      <c r="B51" s="15">
        <f>Sheet18!O51</f>
        <v>0</v>
      </c>
      <c r="C51" s="16" t="s">
        <v>116</v>
      </c>
      <c r="D51" s="15">
        <f>Sheet18!AF51</f>
        <v>176058.81108000001</v>
      </c>
      <c r="E51" s="17"/>
      <c r="F51" s="18"/>
      <c r="G51" s="13"/>
    </row>
    <row r="52" spans="1:7">
      <c r="A52" s="11"/>
      <c r="B52" s="15">
        <f>Sheet18!O52</f>
        <v>0</v>
      </c>
      <c r="C52" s="16" t="s">
        <v>117</v>
      </c>
      <c r="D52" s="15">
        <f>Sheet18!AF52</f>
        <v>39.54</v>
      </c>
      <c r="E52" s="17"/>
      <c r="F52" s="18"/>
      <c r="G52" s="13"/>
    </row>
    <row r="53" spans="1:7">
      <c r="A53" s="11"/>
      <c r="B53" s="15">
        <f>Sheet18!O53</f>
        <v>0</v>
      </c>
      <c r="C53" s="16" t="s">
        <v>118</v>
      </c>
      <c r="D53" s="15">
        <f>Sheet18!AF53</f>
        <v>255.67166965999675</v>
      </c>
      <c r="E53" s="17"/>
      <c r="F53" s="18"/>
      <c r="G53" s="13"/>
    </row>
    <row r="54" spans="1:7">
      <c r="A54" s="11"/>
      <c r="B54" s="15">
        <f>Sheet18!O54</f>
        <v>0</v>
      </c>
      <c r="C54" s="16" t="s">
        <v>163</v>
      </c>
      <c r="D54" s="15">
        <f>Sheet18!AF54</f>
        <v>0</v>
      </c>
      <c r="E54" s="17"/>
      <c r="F54" s="18"/>
      <c r="G54" s="13"/>
    </row>
    <row r="55" spans="1:7">
      <c r="A55" s="11"/>
      <c r="B55" s="15">
        <f>Sheet18!O55</f>
        <v>0</v>
      </c>
      <c r="C55" s="16" t="s">
        <v>120</v>
      </c>
      <c r="D55" s="15">
        <f>Sheet18!AF55</f>
        <v>21290.069360000001</v>
      </c>
      <c r="E55" s="17"/>
      <c r="F55" s="18"/>
      <c r="G55" s="13"/>
    </row>
    <row r="56" spans="1:7">
      <c r="A56" s="11"/>
      <c r="B56" s="15">
        <f>Sheet18!O56</f>
        <v>0</v>
      </c>
      <c r="C56" s="16" t="s">
        <v>121</v>
      </c>
      <c r="D56" s="15">
        <f>Sheet18!AF56</f>
        <v>32.549999999999997</v>
      </c>
      <c r="E56" s="17"/>
      <c r="F56" s="18"/>
      <c r="G56" s="13"/>
    </row>
    <row r="57" spans="1:7">
      <c r="A57" s="11"/>
      <c r="B57" s="15">
        <f>Sheet18!O57</f>
        <v>0</v>
      </c>
      <c r="C57" s="16" t="s">
        <v>122</v>
      </c>
      <c r="D57" s="15">
        <f>Sheet18!AF57</f>
        <v>30.923784105608355</v>
      </c>
      <c r="E57" s="17"/>
      <c r="F57" s="18"/>
      <c r="G57" s="13"/>
    </row>
    <row r="58" spans="1:7">
      <c r="A58" s="11"/>
      <c r="B58" s="15">
        <f>Sheet18!O58</f>
        <v>0</v>
      </c>
      <c r="C58" s="16" t="s">
        <v>164</v>
      </c>
      <c r="D58" s="15">
        <f>Sheet18!AF58</f>
        <v>0</v>
      </c>
      <c r="E58" s="17"/>
      <c r="F58" s="18"/>
      <c r="G58" s="13"/>
    </row>
    <row r="59" spans="1:7">
      <c r="A59" s="11"/>
      <c r="B59" s="15">
        <f>Sheet18!O59</f>
        <v>0</v>
      </c>
      <c r="C59" s="16" t="s">
        <v>124</v>
      </c>
      <c r="D59" s="15">
        <f>Sheet18!AF59</f>
        <v>0</v>
      </c>
      <c r="E59" s="17"/>
      <c r="F59" s="18"/>
      <c r="G59" s="13"/>
    </row>
    <row r="60" spans="1:7">
      <c r="A60" s="11"/>
      <c r="B60" s="15">
        <f>Sheet18!O60</f>
        <v>0</v>
      </c>
      <c r="C60" s="16" t="s">
        <v>125</v>
      </c>
      <c r="D60" s="15">
        <f>Sheet18!AF60</f>
        <v>0</v>
      </c>
      <c r="E60" s="17"/>
      <c r="F60" s="18"/>
      <c r="G60" s="13"/>
    </row>
    <row r="61" spans="1:7">
      <c r="A61" s="11"/>
      <c r="B61" s="15">
        <f>Sheet18!O61</f>
        <v>0</v>
      </c>
      <c r="C61" s="16" t="s">
        <v>126</v>
      </c>
      <c r="D61" s="15">
        <f>Sheet18!AF61</f>
        <v>0</v>
      </c>
      <c r="E61" s="17"/>
      <c r="F61" s="18" t="str">
        <f t="shared" si="4"/>
        <v/>
      </c>
      <c r="G61" s="13" t="str">
        <f t="shared" si="5"/>
        <v/>
      </c>
    </row>
    <row r="62" spans="1:7">
      <c r="A62" s="11" t="s">
        <v>49</v>
      </c>
      <c r="B62" s="15">
        <f>Sheet18!O62</f>
        <v>0</v>
      </c>
      <c r="C62" s="16" t="s">
        <v>49</v>
      </c>
      <c r="D62" s="15">
        <f>Sheet18!AF62</f>
        <v>0</v>
      </c>
      <c r="E62" s="17"/>
      <c r="F62" s="18" t="str">
        <f t="shared" si="4"/>
        <v/>
      </c>
      <c r="G62" s="13" t="str">
        <f t="shared" si="5"/>
        <v/>
      </c>
    </row>
    <row r="63" spans="1:7">
      <c r="A63" s="11" t="s">
        <v>50</v>
      </c>
      <c r="B63" s="15">
        <f>Sheet18!O63</f>
        <v>4983094.0777254002</v>
      </c>
      <c r="C63" s="16" t="s">
        <v>50</v>
      </c>
      <c r="D63" s="15">
        <f>Sheet18!AF63</f>
        <v>4382243.9578859871</v>
      </c>
      <c r="E63" s="17"/>
      <c r="F63" s="18">
        <f t="shared" si="0"/>
        <v>-600850.11983941309</v>
      </c>
      <c r="G63" s="13">
        <f t="shared" si="1"/>
        <v>-0.1205777194785933</v>
      </c>
    </row>
    <row r="64" spans="1:7">
      <c r="A64" s="11" t="s">
        <v>51</v>
      </c>
      <c r="B64" s="15">
        <f>Sheet18!O64</f>
        <v>0</v>
      </c>
      <c r="C64" s="16" t="s">
        <v>51</v>
      </c>
      <c r="D64" s="15">
        <f>Sheet18!AF64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Sheet18!O65</f>
        <v>0</v>
      </c>
      <c r="C65" s="16" t="s">
        <v>52</v>
      </c>
      <c r="D65" s="15">
        <f>Sheet18!AF65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Sheet18!O66</f>
        <v>0</v>
      </c>
      <c r="C66" s="16" t="s">
        <v>53</v>
      </c>
      <c r="D66" s="15">
        <f>Sheet18!AF66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Sheet18!O67</f>
        <v>-5357.5479999999998</v>
      </c>
      <c r="C67" s="16" t="s">
        <v>54</v>
      </c>
      <c r="D67" s="15">
        <f>Sheet18!AF67</f>
        <v>-5372.8552799999998</v>
      </c>
      <c r="E67" s="17"/>
      <c r="F67" s="18">
        <f t="shared" ref="F67:F96" si="6">IF(D67-B67=0,"",D67-B67)</f>
        <v>-15.307279999999992</v>
      </c>
      <c r="G67" s="13">
        <f t="shared" ref="G67:G96" si="7">IF(B67=0,"",D67/B67-1)</f>
        <v>2.8571428571428914E-3</v>
      </c>
    </row>
    <row r="68" spans="1:7">
      <c r="A68" s="11" t="s">
        <v>55</v>
      </c>
      <c r="B68" s="15">
        <f>Sheet18!O68</f>
        <v>0</v>
      </c>
      <c r="C68" s="16" t="s">
        <v>55</v>
      </c>
      <c r="D68" s="15">
        <f>Sheet18!AF68</f>
        <v>0</v>
      </c>
      <c r="E68" s="17"/>
      <c r="F68" s="18" t="str">
        <f t="shared" si="6"/>
        <v/>
      </c>
      <c r="G68" s="13" t="str">
        <f t="shared" si="7"/>
        <v/>
      </c>
    </row>
    <row r="69" spans="1:7">
      <c r="A69" s="11" t="s">
        <v>56</v>
      </c>
      <c r="B69" s="15">
        <f>Sheet18!O69</f>
        <v>0</v>
      </c>
      <c r="C69" s="16" t="s">
        <v>56</v>
      </c>
      <c r="D69" s="15">
        <f>Sheet18!AF69</f>
        <v>0</v>
      </c>
      <c r="E69" s="17"/>
      <c r="F69" s="18" t="str">
        <f t="shared" si="6"/>
        <v/>
      </c>
      <c r="G69" s="13" t="str">
        <f t="shared" si="7"/>
        <v/>
      </c>
    </row>
    <row r="70" spans="1:7">
      <c r="A70" s="11" t="s">
        <v>57</v>
      </c>
      <c r="B70" s="15">
        <f>Sheet18!O70</f>
        <v>0</v>
      </c>
      <c r="C70" s="16" t="s">
        <v>57</v>
      </c>
      <c r="D70" s="15">
        <f>Sheet18!AF70</f>
        <v>0</v>
      </c>
      <c r="E70" s="17"/>
      <c r="F70" s="18" t="str">
        <f t="shared" si="6"/>
        <v/>
      </c>
      <c r="G70" s="13" t="str">
        <f t="shared" si="7"/>
        <v/>
      </c>
    </row>
    <row r="71" spans="1:7">
      <c r="A71" s="11" t="s">
        <v>58</v>
      </c>
      <c r="B71" s="15">
        <f>Sheet18!O71</f>
        <v>0</v>
      </c>
      <c r="C71" s="16" t="s">
        <v>58</v>
      </c>
      <c r="D71" s="15">
        <f>Sheet18!AF71</f>
        <v>0</v>
      </c>
      <c r="E71" s="17"/>
      <c r="F71" s="18" t="str">
        <f t="shared" si="6"/>
        <v/>
      </c>
      <c r="G71" s="13" t="str">
        <f t="shared" si="7"/>
        <v/>
      </c>
    </row>
    <row r="72" spans="1:7">
      <c r="A72" s="11" t="s">
        <v>59</v>
      </c>
      <c r="B72" s="15">
        <f>Sheet18!O72</f>
        <v>0</v>
      </c>
      <c r="C72" s="16" t="s">
        <v>59</v>
      </c>
      <c r="D72" s="15">
        <f>Sheet18!AF72</f>
        <v>0</v>
      </c>
      <c r="E72" s="17"/>
      <c r="F72" s="18" t="str">
        <f t="shared" si="6"/>
        <v/>
      </c>
      <c r="G72" s="13" t="str">
        <f t="shared" si="7"/>
        <v/>
      </c>
    </row>
    <row r="73" spans="1:7">
      <c r="A73" s="11" t="s">
        <v>60</v>
      </c>
      <c r="B73" s="15">
        <f>Sheet18!O73</f>
        <v>0</v>
      </c>
      <c r="C73" s="16" t="s">
        <v>60</v>
      </c>
      <c r="D73" s="15">
        <f>Sheet18!AF73</f>
        <v>0</v>
      </c>
      <c r="E73" s="17"/>
      <c r="F73" s="18" t="str">
        <f t="shared" si="6"/>
        <v/>
      </c>
      <c r="G73" s="13" t="str">
        <f t="shared" si="7"/>
        <v/>
      </c>
    </row>
    <row r="74" spans="1:7">
      <c r="A74" s="11" t="s">
        <v>61</v>
      </c>
      <c r="B74" s="15">
        <f>Sheet18!O74</f>
        <v>-6175.5929565217402</v>
      </c>
      <c r="C74" s="16" t="s">
        <v>61</v>
      </c>
      <c r="D74" s="15">
        <f>Sheet18!AF74</f>
        <v>-6193.2494165217386</v>
      </c>
      <c r="E74" s="17"/>
      <c r="F74" s="18">
        <f t="shared" si="6"/>
        <v>-17.656459999998333</v>
      </c>
      <c r="G74" s="13">
        <f t="shared" si="7"/>
        <v>2.8590712056810741E-3</v>
      </c>
    </row>
    <row r="75" spans="1:7">
      <c r="A75" s="11" t="s">
        <v>62</v>
      </c>
      <c r="B75" s="15">
        <f>Sheet18!O75</f>
        <v>0</v>
      </c>
      <c r="C75" s="16" t="s">
        <v>62</v>
      </c>
      <c r="D75" s="15">
        <f>Sheet18!AF75</f>
        <v>0</v>
      </c>
      <c r="E75" s="17"/>
      <c r="F75" s="18" t="str">
        <f t="shared" si="6"/>
        <v/>
      </c>
      <c r="G75" s="13" t="str">
        <f t="shared" si="7"/>
        <v/>
      </c>
    </row>
    <row r="76" spans="1:7">
      <c r="A76" s="11" t="s">
        <v>63</v>
      </c>
      <c r="B76" s="15">
        <f>Sheet18!O76</f>
        <v>0</v>
      </c>
      <c r="C76" s="16" t="s">
        <v>63</v>
      </c>
      <c r="D76" s="15">
        <f>Sheet18!AF76</f>
        <v>0</v>
      </c>
      <c r="E76" s="17"/>
      <c r="F76" s="18" t="str">
        <f t="shared" si="6"/>
        <v/>
      </c>
      <c r="G76" s="13" t="str">
        <f t="shared" si="7"/>
        <v/>
      </c>
    </row>
    <row r="77" spans="1:7">
      <c r="A77" s="11" t="s">
        <v>64</v>
      </c>
      <c r="B77" s="15">
        <f>Sheet18!O77</f>
        <v>0</v>
      </c>
      <c r="C77" s="16" t="s">
        <v>64</v>
      </c>
      <c r="D77" s="15">
        <f>Sheet18!AF77</f>
        <v>0</v>
      </c>
      <c r="E77" s="17"/>
      <c r="F77" s="18" t="str">
        <f t="shared" si="6"/>
        <v/>
      </c>
      <c r="G77" s="13" t="str">
        <f t="shared" si="7"/>
        <v/>
      </c>
    </row>
    <row r="78" spans="1:7">
      <c r="A78" s="11" t="s">
        <v>65</v>
      </c>
      <c r="B78" s="15">
        <f>Sheet18!O78</f>
        <v>-8920.2690899999998</v>
      </c>
      <c r="C78" s="16" t="s">
        <v>65</v>
      </c>
      <c r="D78" s="15">
        <f>Sheet18!AF78</f>
        <v>-8941.5738200000014</v>
      </c>
      <c r="E78" s="17"/>
      <c r="F78" s="18">
        <f t="shared" si="6"/>
        <v>-21.304730000001655</v>
      </c>
      <c r="G78" s="13">
        <f t="shared" si="7"/>
        <v>2.3883505962711826E-3</v>
      </c>
    </row>
    <row r="79" spans="1:7">
      <c r="A79" s="11" t="s">
        <v>66</v>
      </c>
      <c r="B79" s="15">
        <f>Sheet18!O79</f>
        <v>0</v>
      </c>
      <c r="C79" s="16" t="s">
        <v>66</v>
      </c>
      <c r="D79" s="15">
        <f>Sheet18!AF79</f>
        <v>0</v>
      </c>
      <c r="E79" s="17"/>
      <c r="F79" s="18" t="str">
        <f t="shared" si="6"/>
        <v/>
      </c>
      <c r="G79" s="13" t="str">
        <f t="shared" si="7"/>
        <v/>
      </c>
    </row>
    <row r="80" spans="1:7">
      <c r="A80" s="11" t="s">
        <v>67</v>
      </c>
      <c r="B80" s="15">
        <f>Sheet18!O80</f>
        <v>0</v>
      </c>
      <c r="C80" s="16" t="s">
        <v>67</v>
      </c>
      <c r="D80" s="15">
        <f>Sheet18!AF80</f>
        <v>0</v>
      </c>
      <c r="E80" s="17"/>
      <c r="F80" s="18" t="str">
        <f t="shared" si="6"/>
        <v/>
      </c>
      <c r="G80" s="13" t="str">
        <f t="shared" si="7"/>
        <v/>
      </c>
    </row>
    <row r="81" spans="1:7">
      <c r="A81" s="11" t="s">
        <v>68</v>
      </c>
      <c r="B81" s="15">
        <f>Sheet18!O81</f>
        <v>0</v>
      </c>
      <c r="C81" s="16" t="s">
        <v>68</v>
      </c>
      <c r="D81" s="15">
        <f>Sheet18!AF81</f>
        <v>0</v>
      </c>
      <c r="E81" s="17"/>
      <c r="F81" s="18" t="str">
        <f t="shared" si="6"/>
        <v/>
      </c>
      <c r="G81" s="13" t="str">
        <f t="shared" si="7"/>
        <v/>
      </c>
    </row>
    <row r="82" spans="1:7">
      <c r="A82" s="11" t="s">
        <v>69</v>
      </c>
      <c r="B82" s="15">
        <f>Sheet18!O82</f>
        <v>0</v>
      </c>
      <c r="C82" s="16" t="s">
        <v>69</v>
      </c>
      <c r="D82" s="15">
        <f>Sheet18!AF82</f>
        <v>0</v>
      </c>
      <c r="E82" s="17"/>
      <c r="F82" s="18" t="str">
        <f t="shared" si="6"/>
        <v/>
      </c>
      <c r="G82" s="13" t="str">
        <f t="shared" si="7"/>
        <v/>
      </c>
    </row>
    <row r="83" spans="1:7">
      <c r="A83" s="11" t="s">
        <v>70</v>
      </c>
      <c r="B83" s="15">
        <f>Sheet18!O83</f>
        <v>0</v>
      </c>
      <c r="C83" s="16" t="s">
        <v>70</v>
      </c>
      <c r="D83" s="15">
        <f>Sheet18!AF83</f>
        <v>0</v>
      </c>
      <c r="E83" s="17"/>
      <c r="F83" s="18" t="str">
        <f t="shared" si="6"/>
        <v/>
      </c>
      <c r="G83" s="13" t="str">
        <f t="shared" si="7"/>
        <v/>
      </c>
    </row>
    <row r="84" spans="1:7">
      <c r="A84" s="11" t="s">
        <v>71</v>
      </c>
      <c r="B84" s="15">
        <f>Sheet18!O84</f>
        <v>0</v>
      </c>
      <c r="C84" s="16" t="s">
        <v>71</v>
      </c>
      <c r="D84" s="15">
        <f>Sheet18!AF84</f>
        <v>0</v>
      </c>
      <c r="E84" s="17"/>
      <c r="F84" s="18" t="str">
        <f t="shared" si="6"/>
        <v/>
      </c>
      <c r="G84" s="13" t="str">
        <f t="shared" si="7"/>
        <v/>
      </c>
    </row>
    <row r="85" spans="1:7">
      <c r="A85" s="11" t="s">
        <v>72</v>
      </c>
      <c r="B85" s="15">
        <f>Sheet18!O85</f>
        <v>-7523.0438400000003</v>
      </c>
      <c r="C85" s="16" t="s">
        <v>72</v>
      </c>
      <c r="D85" s="15">
        <f>Sheet18!AF85</f>
        <v>-7536.7923599999995</v>
      </c>
      <c r="E85" s="17"/>
      <c r="F85" s="18">
        <f t="shared" si="6"/>
        <v>-13.748519999999189</v>
      </c>
      <c r="G85" s="13">
        <f t="shared" si="7"/>
        <v>1.8275209200429021E-3</v>
      </c>
    </row>
    <row r="86" spans="1:7">
      <c r="A86" s="11" t="s">
        <v>73</v>
      </c>
      <c r="B86" s="15">
        <f>Sheet18!O86</f>
        <v>0</v>
      </c>
      <c r="C86" s="16" t="s">
        <v>73</v>
      </c>
      <c r="D86" s="15">
        <f>Sheet18!AF86</f>
        <v>0</v>
      </c>
      <c r="E86" s="17"/>
      <c r="F86" s="18" t="str">
        <f t="shared" si="6"/>
        <v/>
      </c>
      <c r="G86" s="13" t="str">
        <f t="shared" si="7"/>
        <v/>
      </c>
    </row>
    <row r="87" spans="1:7">
      <c r="A87" s="11" t="s">
        <v>74</v>
      </c>
      <c r="B87" s="15">
        <f>Sheet18!O87</f>
        <v>0</v>
      </c>
      <c r="C87" s="16" t="s">
        <v>74</v>
      </c>
      <c r="D87" s="15">
        <f>Sheet18!AF87</f>
        <v>0</v>
      </c>
      <c r="E87" s="17"/>
      <c r="F87" s="18" t="str">
        <f t="shared" si="6"/>
        <v/>
      </c>
      <c r="G87" s="13" t="str">
        <f t="shared" si="7"/>
        <v/>
      </c>
    </row>
    <row r="88" spans="1:7">
      <c r="A88" s="11" t="s">
        <v>75</v>
      </c>
      <c r="B88" s="15">
        <f>Sheet18!O88</f>
        <v>-68838.037398772998</v>
      </c>
      <c r="C88" s="16" t="s">
        <v>75</v>
      </c>
      <c r="D88" s="15">
        <f>Sheet18!AF88</f>
        <v>-68835.409398773001</v>
      </c>
      <c r="E88" s="17"/>
      <c r="F88" s="18">
        <f t="shared" si="6"/>
        <v>2.6279999999969732</v>
      </c>
      <c r="G88" s="13">
        <f t="shared" si="7"/>
        <v>-3.8176567771275316E-5</v>
      </c>
    </row>
    <row r="89" spans="1:7">
      <c r="A89" s="11" t="s">
        <v>76</v>
      </c>
      <c r="B89" s="15">
        <f>Sheet18!O89</f>
        <v>0</v>
      </c>
      <c r="C89" s="16" t="s">
        <v>76</v>
      </c>
      <c r="D89" s="15">
        <f>Sheet18!AF89</f>
        <v>0</v>
      </c>
      <c r="E89" s="17"/>
      <c r="F89" s="18" t="str">
        <f t="shared" si="6"/>
        <v/>
      </c>
      <c r="G89" s="13" t="str">
        <f t="shared" si="7"/>
        <v/>
      </c>
    </row>
    <row r="90" spans="1:7">
      <c r="A90" s="11" t="s">
        <v>77</v>
      </c>
      <c r="B90" s="15">
        <f>Sheet18!O90</f>
        <v>0</v>
      </c>
      <c r="C90" s="16" t="s">
        <v>77</v>
      </c>
      <c r="D90" s="15">
        <f>Sheet18!AF90</f>
        <v>0</v>
      </c>
      <c r="E90" s="17"/>
      <c r="F90" s="18" t="str">
        <f t="shared" si="6"/>
        <v/>
      </c>
      <c r="G90" s="13" t="str">
        <f t="shared" si="7"/>
        <v/>
      </c>
    </row>
    <row r="91" spans="1:7">
      <c r="A91" s="11" t="s">
        <v>78</v>
      </c>
      <c r="B91" s="15">
        <f>Sheet18!O91</f>
        <v>-408585.67360257701</v>
      </c>
      <c r="C91" s="16" t="s">
        <v>78</v>
      </c>
      <c r="D91" s="15">
        <f>Sheet18!AF91</f>
        <v>-409345.35381257674</v>
      </c>
      <c r="E91" s="17"/>
      <c r="F91" s="18">
        <f t="shared" si="6"/>
        <v>-759.68020999972941</v>
      </c>
      <c r="G91" s="13">
        <f t="shared" si="7"/>
        <v>1.8592923322580113E-3</v>
      </c>
    </row>
    <row r="92" spans="1:7">
      <c r="A92" s="11" t="s">
        <v>79</v>
      </c>
      <c r="B92" s="15">
        <f>Sheet18!O92</f>
        <v>0</v>
      </c>
      <c r="C92" s="16" t="s">
        <v>79</v>
      </c>
      <c r="D92" s="15">
        <f>Sheet18!AF92</f>
        <v>0</v>
      </c>
      <c r="E92" s="17"/>
      <c r="F92" s="18" t="str">
        <f t="shared" si="6"/>
        <v/>
      </c>
      <c r="G92" s="13" t="str">
        <f t="shared" si="7"/>
        <v/>
      </c>
    </row>
    <row r="93" spans="1:7">
      <c r="A93" s="11" t="s">
        <v>80</v>
      </c>
      <c r="B93" s="15">
        <f>Sheet18!O93</f>
        <v>0</v>
      </c>
      <c r="C93" s="16" t="s">
        <v>80</v>
      </c>
      <c r="D93" s="15">
        <f>Sheet18!AF93</f>
        <v>0</v>
      </c>
      <c r="E93" s="17"/>
      <c r="F93" s="18" t="str">
        <f t="shared" si="6"/>
        <v/>
      </c>
      <c r="G93" s="13" t="str">
        <f t="shared" si="7"/>
        <v/>
      </c>
    </row>
    <row r="94" spans="1:7">
      <c r="A94" s="11" t="s">
        <v>81</v>
      </c>
      <c r="B94" s="15">
        <f>Sheet18!O94</f>
        <v>0</v>
      </c>
      <c r="C94" s="16" t="s">
        <v>81</v>
      </c>
      <c r="D94" s="15">
        <f>Sheet18!AF94</f>
        <v>0</v>
      </c>
      <c r="E94" s="17"/>
      <c r="F94" s="18" t="str">
        <f t="shared" si="6"/>
        <v/>
      </c>
      <c r="G94" s="13" t="str">
        <f t="shared" si="7"/>
        <v/>
      </c>
    </row>
    <row r="95" spans="1:7">
      <c r="A95" s="11" t="s">
        <v>82</v>
      </c>
      <c r="B95" s="15">
        <f>Sheet18!O95</f>
        <v>0</v>
      </c>
      <c r="C95" s="16" t="s">
        <v>82</v>
      </c>
      <c r="D95" s="15">
        <f>Sheet18!AF95</f>
        <v>0</v>
      </c>
      <c r="E95" s="17"/>
      <c r="F95" s="18" t="str">
        <f t="shared" si="6"/>
        <v/>
      </c>
      <c r="G95" s="13" t="str">
        <f t="shared" si="7"/>
        <v/>
      </c>
    </row>
    <row r="96" spans="1:7">
      <c r="A96" s="11" t="s">
        <v>83</v>
      </c>
      <c r="B96" s="15">
        <f>Sheet18!O96</f>
        <v>0</v>
      </c>
      <c r="C96" s="16" t="s">
        <v>83</v>
      </c>
      <c r="D96" s="15">
        <f>Sheet18!AF96</f>
        <v>0</v>
      </c>
      <c r="E96" s="17"/>
      <c r="F96" s="18" t="str">
        <f t="shared" si="6"/>
        <v/>
      </c>
      <c r="G96" s="13" t="str">
        <f t="shared" si="7"/>
        <v/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Sheet18!P2</f>
        <v>0</v>
      </c>
      <c r="C2" s="11" t="s">
        <v>1</v>
      </c>
      <c r="D2" s="12">
        <f>Sheet18!AG2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Sheet18!P3</f>
        <v>136627260.74081901</v>
      </c>
      <c r="C3" s="16" t="s">
        <v>2</v>
      </c>
      <c r="D3" s="15">
        <f>Sheet18!AG3</f>
        <v>136843180.88577837</v>
      </c>
      <c r="E3" s="17"/>
      <c r="F3" s="18">
        <f t="shared" ref="F3:F66" si="0">IF(D3-B3=0,"",D3-B3)</f>
        <v>215920.14495936036</v>
      </c>
      <c r="G3" s="13">
        <f t="shared" ref="G3:G66" si="1">IF(B3=0,"",D3/B3-1)</f>
        <v>1.5803591742131751E-3</v>
      </c>
    </row>
    <row r="4" spans="1:7">
      <c r="A4" s="11" t="s">
        <v>3</v>
      </c>
      <c r="B4" s="15">
        <f>Sheet18!P4</f>
        <v>53050.532599999999</v>
      </c>
      <c r="C4" s="16" t="s">
        <v>3</v>
      </c>
      <c r="D4" s="15">
        <f>Sheet18!AG4</f>
        <v>53169.629700000005</v>
      </c>
      <c r="E4" s="17"/>
      <c r="F4" s="18">
        <f t="shared" si="0"/>
        <v>119.09710000000632</v>
      </c>
      <c r="G4" s="13">
        <f t="shared" si="1"/>
        <v>2.2449746338646381E-3</v>
      </c>
    </row>
    <row r="5" spans="1:7">
      <c r="A5" s="11" t="s">
        <v>4</v>
      </c>
      <c r="B5" s="15">
        <f>Sheet18!P5</f>
        <v>46885.118020000002</v>
      </c>
      <c r="C5" s="16" t="s">
        <v>4</v>
      </c>
      <c r="D5" s="15">
        <f>Sheet18!AG5</f>
        <v>47005.819780000005</v>
      </c>
      <c r="E5" s="17"/>
      <c r="F5" s="18">
        <f t="shared" si="0"/>
        <v>120.70176000000356</v>
      </c>
      <c r="G5" s="13">
        <f t="shared" si="1"/>
        <v>2.5744151896667233E-3</v>
      </c>
    </row>
    <row r="6" spans="1:7">
      <c r="A6" s="11" t="s">
        <v>5</v>
      </c>
      <c r="B6" s="15">
        <f>Sheet18!P6</f>
        <v>0</v>
      </c>
      <c r="C6" s="16" t="s">
        <v>5</v>
      </c>
      <c r="D6" s="15">
        <f>Sheet18!AG6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Sheet18!P7</f>
        <v>31894499.010136001</v>
      </c>
      <c r="C7" s="16" t="s">
        <v>6</v>
      </c>
      <c r="D7" s="15">
        <f>Sheet18!AG7</f>
        <v>31941540.717300989</v>
      </c>
      <c r="E7" s="17"/>
      <c r="F7" s="18">
        <f t="shared" si="0"/>
        <v>47041.707164987922</v>
      </c>
      <c r="G7" s="13">
        <f t="shared" si="1"/>
        <v>1.4749160082445645E-3</v>
      </c>
    </row>
    <row r="8" spans="1:7">
      <c r="A8" s="11" t="s">
        <v>7</v>
      </c>
      <c r="B8" s="15">
        <f>Sheet18!P8</f>
        <v>5084.1904800000002</v>
      </c>
      <c r="C8" s="16" t="s">
        <v>7</v>
      </c>
      <c r="D8" s="15">
        <f>Sheet18!AG8</f>
        <v>5092.6169500000005</v>
      </c>
      <c r="E8" s="17"/>
      <c r="F8" s="18">
        <f t="shared" si="0"/>
        <v>8.4264700000003359</v>
      </c>
      <c r="G8" s="13">
        <f t="shared" si="1"/>
        <v>1.6573867625826466E-3</v>
      </c>
    </row>
    <row r="9" spans="1:7">
      <c r="A9" s="11" t="s">
        <v>8</v>
      </c>
      <c r="B9" s="15">
        <f>Sheet18!P9</f>
        <v>2033.7723100000001</v>
      </c>
      <c r="C9" s="16" t="s">
        <v>8</v>
      </c>
      <c r="D9" s="15">
        <f>Sheet18!AG9</f>
        <v>2038.0915899999998</v>
      </c>
      <c r="E9" s="17"/>
      <c r="F9" s="18">
        <f t="shared" si="0"/>
        <v>4.3192799999997078</v>
      </c>
      <c r="G9" s="13">
        <f t="shared" si="1"/>
        <v>2.1237775628875077E-3</v>
      </c>
    </row>
    <row r="10" spans="1:7">
      <c r="A10" s="11" t="s">
        <v>9</v>
      </c>
      <c r="B10" s="15">
        <f>Sheet18!P10</f>
        <v>0</v>
      </c>
      <c r="C10" s="16" t="s">
        <v>156</v>
      </c>
      <c r="D10" s="15">
        <f>Sheet18!AG10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Sheet18!P11</f>
        <v>200237.15980667199</v>
      </c>
      <c r="C11" s="16" t="s">
        <v>10</v>
      </c>
      <c r="D11" s="15">
        <f>Sheet18!AG11</f>
        <v>200237.15980667158</v>
      </c>
      <c r="E11" s="17"/>
      <c r="F11" s="18">
        <f t="shared" si="0"/>
        <v>-4.0745362639427185E-10</v>
      </c>
      <c r="G11" s="13">
        <f t="shared" si="1"/>
        <v>-1.9984014443252818E-15</v>
      </c>
    </row>
    <row r="12" spans="1:7">
      <c r="A12" s="11" t="s">
        <v>11</v>
      </c>
      <c r="B12" s="15">
        <f>Sheet18!P12</f>
        <v>0</v>
      </c>
      <c r="C12" s="16" t="s">
        <v>11</v>
      </c>
      <c r="D12" s="15">
        <f>Sheet18!AG12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Sheet18!P13</f>
        <v>0</v>
      </c>
      <c r="C13" s="16" t="s">
        <v>12</v>
      </c>
      <c r="D13" s="15">
        <f>Sheet18!AG13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Sheet18!P14</f>
        <v>0</v>
      </c>
      <c r="C14" s="16" t="s">
        <v>157</v>
      </c>
      <c r="D14" s="15">
        <f>Sheet18!AG14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Sheet18!P15</f>
        <v>32522662.5506556</v>
      </c>
      <c r="C15" s="16" t="s">
        <v>14</v>
      </c>
      <c r="D15" s="15">
        <f>Sheet18!AG15</f>
        <v>32566334.966472566</v>
      </c>
      <c r="E15" s="17"/>
      <c r="F15" s="18">
        <f t="shared" si="0"/>
        <v>43672.415816966444</v>
      </c>
      <c r="G15" s="13">
        <f t="shared" si="1"/>
        <v>1.3428302725504437E-3</v>
      </c>
    </row>
    <row r="16" spans="1:7">
      <c r="A16" s="11" t="s">
        <v>15</v>
      </c>
      <c r="B16" s="15">
        <f>Sheet18!P16</f>
        <v>5839.0535300000001</v>
      </c>
      <c r="C16" s="16" t="s">
        <v>15</v>
      </c>
      <c r="D16" s="15">
        <f>Sheet18!AG16</f>
        <v>5848.6001500000002</v>
      </c>
      <c r="E16" s="17"/>
      <c r="F16" s="18">
        <f t="shared" si="0"/>
        <v>9.5466200000000754</v>
      </c>
      <c r="G16" s="13">
        <f t="shared" si="1"/>
        <v>1.6349601782124079E-3</v>
      </c>
    </row>
    <row r="17" spans="1:7">
      <c r="A17" s="11" t="s">
        <v>16</v>
      </c>
      <c r="B17" s="15">
        <f>Sheet18!P17</f>
        <v>47600.697840000001</v>
      </c>
      <c r="C17" s="16" t="s">
        <v>16</v>
      </c>
      <c r="D17" s="15">
        <f>Sheet18!AG17</f>
        <v>47652.651400000002</v>
      </c>
      <c r="E17" s="17"/>
      <c r="F17" s="18">
        <f t="shared" si="0"/>
        <v>51.953560000001744</v>
      </c>
      <c r="G17" s="13">
        <f t="shared" si="1"/>
        <v>1.0914453433987781E-3</v>
      </c>
    </row>
    <row r="18" spans="1:7">
      <c r="A18" s="11" t="s">
        <v>17</v>
      </c>
      <c r="B18" s="15">
        <f>Sheet18!P18</f>
        <v>0</v>
      </c>
      <c r="C18" s="16" t="s">
        <v>158</v>
      </c>
      <c r="D18" s="15">
        <f>Sheet18!AG18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Sheet18!P19</f>
        <v>10253898.619867099</v>
      </c>
      <c r="C19" s="16" t="s">
        <v>18</v>
      </c>
      <c r="D19" s="15">
        <f>Sheet18!AG19</f>
        <v>10269938.330785822</v>
      </c>
      <c r="E19" s="17"/>
      <c r="F19" s="18">
        <f t="shared" si="0"/>
        <v>16039.710918722674</v>
      </c>
      <c r="G19" s="13">
        <f t="shared" si="1"/>
        <v>1.5642548764471798E-3</v>
      </c>
    </row>
    <row r="20" spans="1:7">
      <c r="A20" s="11" t="s">
        <v>19</v>
      </c>
      <c r="B20" s="15">
        <f>Sheet18!P20</f>
        <v>119.08240000000001</v>
      </c>
      <c r="C20" s="16" t="s">
        <v>19</v>
      </c>
      <c r="D20" s="15">
        <f>Sheet18!AG20</f>
        <v>119.28303999999999</v>
      </c>
      <c r="E20" s="17"/>
      <c r="F20" s="18">
        <f t="shared" si="0"/>
        <v>0.20063999999997861</v>
      </c>
      <c r="G20" s="13">
        <f t="shared" si="1"/>
        <v>1.68488374436504E-3</v>
      </c>
    </row>
    <row r="21" spans="1:7">
      <c r="A21" s="11" t="s">
        <v>20</v>
      </c>
      <c r="B21" s="15">
        <f>Sheet18!P21</f>
        <v>3859.6436199999998</v>
      </c>
      <c r="C21" s="16" t="s">
        <v>20</v>
      </c>
      <c r="D21" s="15">
        <f>Sheet18!AG21</f>
        <v>3867.5628200000006</v>
      </c>
      <c r="E21" s="17"/>
      <c r="F21" s="18">
        <f t="shared" si="0"/>
        <v>7.9192000000007283</v>
      </c>
      <c r="G21" s="13">
        <f t="shared" si="1"/>
        <v>2.0517956525738512E-3</v>
      </c>
    </row>
    <row r="22" spans="1:7">
      <c r="A22" s="11" t="s">
        <v>21</v>
      </c>
      <c r="B22" s="15">
        <f>Sheet18!P22</f>
        <v>0</v>
      </c>
      <c r="C22" s="16" t="s">
        <v>159</v>
      </c>
      <c r="D22" s="15">
        <f>Sheet18!AG22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Sheet18!P23</f>
        <v>74451.010817626695</v>
      </c>
      <c r="C23" s="16" t="s">
        <v>22</v>
      </c>
      <c r="D23" s="15">
        <f>Sheet18!AG23</f>
        <v>74451.01081762668</v>
      </c>
      <c r="E23" s="17"/>
      <c r="F23" s="18">
        <f t="shared" si="0"/>
        <v>-1.4551915228366852E-11</v>
      </c>
      <c r="G23" s="13">
        <f t="shared" si="1"/>
        <v>-2.2204460492503131E-16</v>
      </c>
    </row>
    <row r="24" spans="1:7">
      <c r="A24" s="11" t="s">
        <v>23</v>
      </c>
      <c r="B24" s="15">
        <f>Sheet18!P24</f>
        <v>0</v>
      </c>
      <c r="C24" s="16" t="s">
        <v>23</v>
      </c>
      <c r="D24" s="15">
        <f>Sheet18!AG24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Sheet18!P25</f>
        <v>0</v>
      </c>
      <c r="C25" s="16" t="s">
        <v>24</v>
      </c>
      <c r="D25" s="15">
        <f>Sheet18!AG25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Sheet18!P26</f>
        <v>0</v>
      </c>
      <c r="C26" s="16" t="s">
        <v>160</v>
      </c>
      <c r="D26" s="15">
        <f>Sheet18!AG26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Sheet18!P27</f>
        <v>18208824.3748319</v>
      </c>
      <c r="C27" s="16" t="s">
        <v>26</v>
      </c>
      <c r="D27" s="15">
        <f>Sheet18!AG27</f>
        <v>18233462.859627448</v>
      </c>
      <c r="E27" s="17"/>
      <c r="F27" s="18">
        <f t="shared" si="0"/>
        <v>24638.484795548022</v>
      </c>
      <c r="G27" s="13">
        <f t="shared" si="1"/>
        <v>1.353106839209417E-3</v>
      </c>
    </row>
    <row r="28" spans="1:7">
      <c r="A28" s="11" t="s">
        <v>27</v>
      </c>
      <c r="B28" s="15">
        <f>Sheet18!P28</f>
        <v>0</v>
      </c>
      <c r="C28" s="16" t="s">
        <v>27</v>
      </c>
      <c r="D28" s="15">
        <f>Sheet18!AG28</f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Sheet18!P29</f>
        <v>32581.618880000002</v>
      </c>
      <c r="C29" s="16" t="s">
        <v>28</v>
      </c>
      <c r="D29" s="15">
        <f>Sheet18!AG29</f>
        <v>32621.047559999995</v>
      </c>
      <c r="E29" s="17"/>
      <c r="F29" s="18">
        <f t="shared" si="0"/>
        <v>39.428679999993619</v>
      </c>
      <c r="G29" s="13">
        <f t="shared" si="1"/>
        <v>1.2101510408433214E-3</v>
      </c>
    </row>
    <row r="30" spans="1:7">
      <c r="A30" s="11" t="s">
        <v>29</v>
      </c>
      <c r="B30" s="15">
        <f>Sheet18!P30</f>
        <v>0</v>
      </c>
      <c r="C30" s="16" t="s">
        <v>29</v>
      </c>
      <c r="D30" s="15">
        <f>Sheet18!AG30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Sheet18!P31</f>
        <v>1879621.96165419</v>
      </c>
      <c r="C31" s="16" t="s">
        <v>30</v>
      </c>
      <c r="D31" s="15">
        <f>Sheet18!AG31</f>
        <v>1881415.845295704</v>
      </c>
      <c r="E31" s="17"/>
      <c r="F31" s="18">
        <f t="shared" si="0"/>
        <v>1793.8836415139958</v>
      </c>
      <c r="G31" s="13">
        <f t="shared" si="1"/>
        <v>9.5438533817482352E-4</v>
      </c>
    </row>
    <row r="32" spans="1:7">
      <c r="A32" s="11" t="s">
        <v>31</v>
      </c>
      <c r="B32" s="15">
        <f>Sheet18!P32</f>
        <v>0</v>
      </c>
      <c r="C32" s="16" t="s">
        <v>31</v>
      </c>
      <c r="D32" s="15">
        <f>Sheet18!AG32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Sheet18!P33</f>
        <v>43866.749479404003</v>
      </c>
      <c r="C33" s="16" t="s">
        <v>32</v>
      </c>
      <c r="D33" s="15">
        <f>Sheet18!AG33</f>
        <v>43941.323808048001</v>
      </c>
      <c r="E33" s="17"/>
      <c r="F33" s="18">
        <f t="shared" si="0"/>
        <v>74.574328643997433</v>
      </c>
      <c r="G33" s="13">
        <f t="shared" si="1"/>
        <v>1.7000194801077839E-3</v>
      </c>
    </row>
    <row r="34" spans="1:7">
      <c r="A34" s="11" t="s">
        <v>33</v>
      </c>
      <c r="B34" s="15">
        <f>Sheet18!P34</f>
        <v>0</v>
      </c>
      <c r="C34" s="16" t="s">
        <v>33</v>
      </c>
      <c r="D34" s="15">
        <f>Sheet18!AG34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Sheet18!P35</f>
        <v>15591490.317457501</v>
      </c>
      <c r="C35" s="16" t="s">
        <v>34</v>
      </c>
      <c r="D35" s="15">
        <f>Sheet18!AG35</f>
        <v>15623904.282567952</v>
      </c>
      <c r="E35" s="17"/>
      <c r="F35" s="18">
        <f t="shared" si="0"/>
        <v>32413.965110450983</v>
      </c>
      <c r="G35" s="13">
        <f t="shared" si="1"/>
        <v>2.0789523291533385E-3</v>
      </c>
    </row>
    <row r="36" spans="1:7">
      <c r="A36" s="11" t="s">
        <v>35</v>
      </c>
      <c r="B36" s="15">
        <f>Sheet18!P36</f>
        <v>773.07243902456798</v>
      </c>
      <c r="C36" s="16" t="s">
        <v>35</v>
      </c>
      <c r="D36" s="15">
        <f>Sheet18!AG36</f>
        <v>774.3627471890369</v>
      </c>
      <c r="E36" s="17"/>
      <c r="F36" s="18">
        <f t="shared" si="0"/>
        <v>1.2903081644689109</v>
      </c>
      <c r="G36" s="13">
        <f t="shared" si="1"/>
        <v>1.6690650181463429E-3</v>
      </c>
    </row>
    <row r="37" spans="1:7">
      <c r="A37" s="11" t="s">
        <v>36</v>
      </c>
      <c r="B37" s="15">
        <f>Sheet18!P37</f>
        <v>128630.539866557</v>
      </c>
      <c r="C37" s="16" t="s">
        <v>36</v>
      </c>
      <c r="D37" s="15">
        <f>Sheet18!AG37</f>
        <v>128791.55490404366</v>
      </c>
      <c r="E37" s="17"/>
      <c r="F37" s="18">
        <f t="shared" si="0"/>
        <v>161.01503748666437</v>
      </c>
      <c r="G37" s="13">
        <f t="shared" si="1"/>
        <v>1.2517636764466378E-3</v>
      </c>
    </row>
    <row r="38" spans="1:7">
      <c r="A38" s="11" t="s">
        <v>37</v>
      </c>
      <c r="B38" s="15">
        <f>Sheet18!P38</f>
        <v>0</v>
      </c>
      <c r="C38" s="16" t="s">
        <v>37</v>
      </c>
      <c r="D38" s="15">
        <f>Sheet18!AG38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Sheet18!P39</f>
        <v>14177964.0147042</v>
      </c>
      <c r="C39" s="16" t="s">
        <v>38</v>
      </c>
      <c r="D39" s="15">
        <f>Sheet18!AG39</f>
        <v>14191813.802808505</v>
      </c>
      <c r="E39" s="17"/>
      <c r="F39" s="18">
        <f t="shared" si="0"/>
        <v>13849.788104305044</v>
      </c>
      <c r="G39" s="13">
        <f t="shared" si="1"/>
        <v>9.7685310034223427E-4</v>
      </c>
    </row>
    <row r="40" spans="1:7">
      <c r="A40" s="11" t="s">
        <v>39</v>
      </c>
      <c r="B40" s="15">
        <f>Sheet18!P40</f>
        <v>0</v>
      </c>
      <c r="C40" s="16" t="s">
        <v>39</v>
      </c>
      <c r="D40" s="15">
        <f>Sheet18!AG40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Sheet18!P41</f>
        <v>0</v>
      </c>
      <c r="C41" s="16" t="s">
        <v>40</v>
      </c>
      <c r="D41" s="15">
        <f>Sheet18!AG41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Sheet18!P42</f>
        <v>38435652.018192098</v>
      </c>
      <c r="C42" s="16" t="s">
        <v>41</v>
      </c>
      <c r="D42" s="15">
        <f>Sheet18!AG42</f>
        <v>38477053.770157322</v>
      </c>
      <c r="E42" s="17"/>
      <c r="F42" s="18">
        <f t="shared" si="0"/>
        <v>41401.751965224743</v>
      </c>
      <c r="G42" s="13">
        <f t="shared" si="1"/>
        <v>1.0771705380625551E-3</v>
      </c>
    </row>
    <row r="43" spans="1:7">
      <c r="A43" s="11" t="s">
        <v>42</v>
      </c>
      <c r="B43" s="15">
        <f>Sheet18!P43</f>
        <v>0</v>
      </c>
      <c r="C43" s="16" t="s">
        <v>42</v>
      </c>
      <c r="D43" s="15">
        <f>Sheet18!AG43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Sheet18!P44</f>
        <v>0</v>
      </c>
      <c r="C44" s="16" t="s">
        <v>43</v>
      </c>
      <c r="D44" s="15">
        <f>Sheet18!AG44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Sheet18!P45</f>
        <v>0</v>
      </c>
      <c r="C45" s="16" t="s">
        <v>44</v>
      </c>
      <c r="D45" s="15">
        <f>Sheet18!AG45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Sheet18!AG46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Sheet18!P47</f>
        <v>773018.45614000002</v>
      </c>
      <c r="C47" s="16" t="s">
        <v>112</v>
      </c>
      <c r="D47" s="15">
        <f>Sheet18!AG47</f>
        <v>363470.84232499998</v>
      </c>
      <c r="E47" s="17"/>
      <c r="F47" s="18">
        <f>IF(D47-B47=0,"",D47+D51+D55+D59-B47)</f>
        <v>-185586.16158000007</v>
      </c>
      <c r="G47" s="13">
        <f>IF(B47=0,"",(D47+D51+D55+D59)/B47-1)</f>
        <v>-0.24007985851554992</v>
      </c>
    </row>
    <row r="48" spans="1:7">
      <c r="A48" s="11" t="s">
        <v>47</v>
      </c>
      <c r="B48" s="15">
        <f>Sheet18!P48</f>
        <v>90.565700000000007</v>
      </c>
      <c r="C48" s="16" t="s">
        <v>113</v>
      </c>
      <c r="D48" s="15">
        <f>Sheet18!AG48</f>
        <v>39.960000000000008</v>
      </c>
      <c r="E48" s="17"/>
      <c r="F48" s="18">
        <f t="shared" ref="F48:F49" si="2">IF(D48-B48=0,"",D48+D52+D56+D60-B48)</f>
        <v>-30.695700000000002</v>
      </c>
      <c r="G48" s="13">
        <f t="shared" ref="G48:G49" si="3">IF(B48=0,"",(D48+D52+D56+D60)/B48-1)</f>
        <v>-0.33893295143746471</v>
      </c>
    </row>
    <row r="49" spans="1:7">
      <c r="A49" s="11" t="s">
        <v>48</v>
      </c>
      <c r="B49" s="15">
        <f>Sheet18!P49</f>
        <v>1329.25479</v>
      </c>
      <c r="C49" s="16" t="s">
        <v>114</v>
      </c>
      <c r="D49" s="15">
        <f>Sheet18!AG49</f>
        <v>621.29030154956092</v>
      </c>
      <c r="E49" s="17"/>
      <c r="F49" s="18">
        <f t="shared" si="2"/>
        <v>-325.37701323840156</v>
      </c>
      <c r="G49" s="13">
        <f t="shared" si="3"/>
        <v>-0.24478152396832931</v>
      </c>
    </row>
    <row r="50" spans="1:7">
      <c r="A50" s="11"/>
      <c r="B50" s="15">
        <f>Sheet18!P50</f>
        <v>0</v>
      </c>
      <c r="C50" s="16" t="s">
        <v>162</v>
      </c>
      <c r="D50" s="15">
        <f>Sheet18!AG50</f>
        <v>0</v>
      </c>
      <c r="E50" s="17"/>
      <c r="F50" s="18" t="str">
        <f t="shared" si="0"/>
        <v/>
      </c>
      <c r="G50" s="13" t="str">
        <f t="shared" si="1"/>
        <v/>
      </c>
    </row>
    <row r="51" spans="1:7">
      <c r="A51" s="11"/>
      <c r="B51" s="15">
        <f>Sheet18!P51</f>
        <v>0</v>
      </c>
      <c r="C51" s="16" t="s">
        <v>116</v>
      </c>
      <c r="D51" s="15">
        <f>Sheet18!AG51</f>
        <v>188855.81508500001</v>
      </c>
      <c r="E51" s="17"/>
      <c r="F51" s="18"/>
      <c r="G51" s="13"/>
    </row>
    <row r="52" spans="1:7">
      <c r="A52" s="11"/>
      <c r="B52" s="15">
        <f>Sheet18!P52</f>
        <v>0</v>
      </c>
      <c r="C52" s="16" t="s">
        <v>117</v>
      </c>
      <c r="D52" s="15">
        <f>Sheet18!AG52</f>
        <v>19.91</v>
      </c>
      <c r="E52" s="17"/>
      <c r="F52" s="18"/>
      <c r="G52" s="13"/>
    </row>
    <row r="53" spans="1:7">
      <c r="A53" s="11"/>
      <c r="B53" s="15">
        <f>Sheet18!P53</f>
        <v>0</v>
      </c>
      <c r="C53" s="16" t="s">
        <v>118</v>
      </c>
      <c r="D53" s="15">
        <f>Sheet18!AG53</f>
        <v>322.62157580436792</v>
      </c>
      <c r="E53" s="17"/>
      <c r="F53" s="18"/>
      <c r="G53" s="13"/>
    </row>
    <row r="54" spans="1:7">
      <c r="A54" s="11"/>
      <c r="B54" s="15">
        <f>Sheet18!P54</f>
        <v>0</v>
      </c>
      <c r="C54" s="16" t="s">
        <v>163</v>
      </c>
      <c r="D54" s="15">
        <f>Sheet18!AG54</f>
        <v>0</v>
      </c>
      <c r="E54" s="17"/>
      <c r="F54" s="18"/>
      <c r="G54" s="13"/>
    </row>
    <row r="55" spans="1:7">
      <c r="A55" s="11"/>
      <c r="B55" s="15">
        <f>Sheet18!P55</f>
        <v>0</v>
      </c>
      <c r="C55" s="16" t="s">
        <v>120</v>
      </c>
      <c r="D55" s="15">
        <f>Sheet18!AG55</f>
        <v>35105.637150000002</v>
      </c>
      <c r="E55" s="17"/>
      <c r="F55" s="18"/>
      <c r="G55" s="13"/>
    </row>
    <row r="56" spans="1:7">
      <c r="A56" s="11"/>
      <c r="B56" s="15">
        <f>Sheet18!P56</f>
        <v>0</v>
      </c>
      <c r="C56" s="16" t="s">
        <v>121</v>
      </c>
      <c r="D56" s="15">
        <f>Sheet18!AG56</f>
        <v>0</v>
      </c>
      <c r="E56" s="17"/>
      <c r="F56" s="18"/>
      <c r="G56" s="13"/>
    </row>
    <row r="57" spans="1:7">
      <c r="A57" s="11"/>
      <c r="B57" s="15">
        <f>Sheet18!P57</f>
        <v>0</v>
      </c>
      <c r="C57" s="16" t="s">
        <v>122</v>
      </c>
      <c r="D57" s="15">
        <f>Sheet18!AG57</f>
        <v>59.965899407669596</v>
      </c>
      <c r="E57" s="17"/>
      <c r="F57" s="18"/>
      <c r="G57" s="13"/>
    </row>
    <row r="58" spans="1:7">
      <c r="A58" s="11"/>
      <c r="B58" s="15">
        <f>Sheet18!P58</f>
        <v>0</v>
      </c>
      <c r="C58" s="16" t="s">
        <v>164</v>
      </c>
      <c r="D58" s="15">
        <f>Sheet18!AG58</f>
        <v>0</v>
      </c>
      <c r="E58" s="17"/>
      <c r="F58" s="18"/>
      <c r="G58" s="13"/>
    </row>
    <row r="59" spans="1:7">
      <c r="A59" s="11"/>
      <c r="B59" s="15">
        <f>Sheet18!P59</f>
        <v>0</v>
      </c>
      <c r="C59" s="16" t="s">
        <v>124</v>
      </c>
      <c r="D59" s="15">
        <f>Sheet18!AG59</f>
        <v>0</v>
      </c>
      <c r="E59" s="17"/>
      <c r="F59" s="18"/>
      <c r="G59" s="13"/>
    </row>
    <row r="60" spans="1:7">
      <c r="A60" s="11"/>
      <c r="B60" s="15">
        <f>Sheet18!P60</f>
        <v>0</v>
      </c>
      <c r="C60" s="16" t="s">
        <v>125</v>
      </c>
      <c r="D60" s="15">
        <f>Sheet18!AG60</f>
        <v>0</v>
      </c>
      <c r="E60" s="17"/>
      <c r="F60" s="18"/>
      <c r="G60" s="13"/>
    </row>
    <row r="61" spans="1:7">
      <c r="A61" s="11"/>
      <c r="B61" s="15">
        <f>Sheet18!P61</f>
        <v>0</v>
      </c>
      <c r="C61" s="16" t="s">
        <v>126</v>
      </c>
      <c r="D61" s="15">
        <f>Sheet18!AG61</f>
        <v>0</v>
      </c>
      <c r="E61" s="17"/>
      <c r="F61" s="18" t="str">
        <f t="shared" si="0"/>
        <v/>
      </c>
      <c r="G61" s="13" t="str">
        <f t="shared" si="1"/>
        <v/>
      </c>
    </row>
    <row r="62" spans="1:7">
      <c r="A62" s="11" t="s">
        <v>49</v>
      </c>
      <c r="B62" s="15">
        <f>Sheet18!P62</f>
        <v>0</v>
      </c>
      <c r="C62" s="16" t="s">
        <v>49</v>
      </c>
      <c r="D62" s="15">
        <f>Sheet18!AG62</f>
        <v>0</v>
      </c>
      <c r="E62" s="17"/>
      <c r="F62" s="18" t="str">
        <f t="shared" si="0"/>
        <v/>
      </c>
      <c r="G62" s="13" t="str">
        <f t="shared" si="1"/>
        <v/>
      </c>
    </row>
    <row r="63" spans="1:7">
      <c r="A63" s="11" t="s">
        <v>50</v>
      </c>
      <c r="B63" s="15">
        <f>Sheet18!P63</f>
        <v>4885671.8084392697</v>
      </c>
      <c r="C63" s="16" t="s">
        <v>50</v>
      </c>
      <c r="D63" s="15">
        <f>Sheet18!AG63</f>
        <v>4611489.6794899907</v>
      </c>
      <c r="E63" s="17"/>
      <c r="F63" s="18">
        <f t="shared" si="0"/>
        <v>-274182.12894927897</v>
      </c>
      <c r="G63" s="13">
        <f t="shared" si="1"/>
        <v>-5.6119637114320775E-2</v>
      </c>
    </row>
    <row r="64" spans="1:7">
      <c r="A64" s="11" t="s">
        <v>51</v>
      </c>
      <c r="B64" s="15">
        <f>Sheet18!P64</f>
        <v>0</v>
      </c>
      <c r="C64" s="16" t="s">
        <v>51</v>
      </c>
      <c r="D64" s="15">
        <f>Sheet18!AG64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Sheet18!P65</f>
        <v>0</v>
      </c>
      <c r="C65" s="16" t="s">
        <v>52</v>
      </c>
      <c r="D65" s="15">
        <f>Sheet18!AG65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Sheet18!P66</f>
        <v>0</v>
      </c>
      <c r="C66" s="16" t="s">
        <v>53</v>
      </c>
      <c r="D66" s="15">
        <f>Sheet18!AG66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Sheet18!P67</f>
        <v>-6701.3562499999998</v>
      </c>
      <c r="C67" s="16" t="s">
        <v>54</v>
      </c>
      <c r="D67" s="15">
        <f>Sheet18!AG67</f>
        <v>-6701.3562500000007</v>
      </c>
      <c r="E67" s="17"/>
      <c r="F67" s="18">
        <f t="shared" ref="F67:F96" si="4">IF(D67-B67=0,"",D67-B67)</f>
        <v>-9.0949470177292824E-13</v>
      </c>
      <c r="G67" s="13">
        <f t="shared" ref="G67:G96" si="5">IF(B67=0,"",D67/B67-1)</f>
        <v>2.2204460492503131E-16</v>
      </c>
    </row>
    <row r="68" spans="1:7">
      <c r="A68" s="11" t="s">
        <v>55</v>
      </c>
      <c r="B68" s="15">
        <f>Sheet18!P68</f>
        <v>0</v>
      </c>
      <c r="C68" s="16" t="s">
        <v>55</v>
      </c>
      <c r="D68" s="15">
        <f>Sheet18!AG68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Sheet18!P69</f>
        <v>0</v>
      </c>
      <c r="C69" s="16" t="s">
        <v>56</v>
      </c>
      <c r="D69" s="15">
        <f>Sheet18!AG69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Sheet18!P70</f>
        <v>0</v>
      </c>
      <c r="C70" s="16" t="s">
        <v>57</v>
      </c>
      <c r="D70" s="15">
        <f>Sheet18!AG70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Sheet18!P71</f>
        <v>0</v>
      </c>
      <c r="C71" s="16" t="s">
        <v>58</v>
      </c>
      <c r="D71" s="15">
        <f>Sheet18!AG71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Sheet18!P72</f>
        <v>0</v>
      </c>
      <c r="C72" s="16" t="s">
        <v>59</v>
      </c>
      <c r="D72" s="15">
        <f>Sheet18!AG72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Sheet18!P73</f>
        <v>0</v>
      </c>
      <c r="C73" s="16" t="s">
        <v>60</v>
      </c>
      <c r="D73" s="15">
        <f>Sheet18!AG73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Sheet18!P74</f>
        <v>-52607.935051775101</v>
      </c>
      <c r="C74" s="16" t="s">
        <v>61</v>
      </c>
      <c r="D74" s="15">
        <f>Sheet18!AG74</f>
        <v>-52607.935051775145</v>
      </c>
      <c r="E74" s="17"/>
      <c r="F74" s="18">
        <f t="shared" si="4"/>
        <v>-4.3655745685100555E-11</v>
      </c>
      <c r="G74" s="13">
        <f t="shared" si="5"/>
        <v>8.8817841970012523E-16</v>
      </c>
    </row>
    <row r="75" spans="1:7">
      <c r="A75" s="11" t="s">
        <v>62</v>
      </c>
      <c r="B75" s="15">
        <f>Sheet18!P75</f>
        <v>0</v>
      </c>
      <c r="C75" s="16" t="s">
        <v>62</v>
      </c>
      <c r="D75" s="15">
        <f>Sheet18!AG75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Sheet18!P76</f>
        <v>0</v>
      </c>
      <c r="C76" s="16" t="s">
        <v>63</v>
      </c>
      <c r="D76" s="15">
        <f>Sheet18!AG76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Sheet18!P77</f>
        <v>0</v>
      </c>
      <c r="C77" s="16" t="s">
        <v>64</v>
      </c>
      <c r="D77" s="15">
        <f>Sheet18!AG77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Sheet18!P78</f>
        <v>-2662.1804272189302</v>
      </c>
      <c r="C78" s="16" t="s">
        <v>65</v>
      </c>
      <c r="D78" s="15">
        <f>Sheet18!AG78</f>
        <v>-2665.0191472189344</v>
      </c>
      <c r="E78" s="17"/>
      <c r="F78" s="18">
        <f t="shared" si="4"/>
        <v>-2.8387200000042867</v>
      </c>
      <c r="G78" s="13">
        <f t="shared" si="5"/>
        <v>1.0663139023112667E-3</v>
      </c>
    </row>
    <row r="79" spans="1:7">
      <c r="A79" s="11" t="s">
        <v>66</v>
      </c>
      <c r="B79" s="15">
        <f>Sheet18!P79</f>
        <v>0</v>
      </c>
      <c r="C79" s="16" t="s">
        <v>66</v>
      </c>
      <c r="D79" s="15">
        <f>Sheet18!AG79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Sheet18!P80</f>
        <v>0</v>
      </c>
      <c r="C80" s="16" t="s">
        <v>67</v>
      </c>
      <c r="D80" s="15">
        <f>Sheet18!AG80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Sheet18!P81</f>
        <v>0</v>
      </c>
      <c r="C81" s="16" t="s">
        <v>68</v>
      </c>
      <c r="D81" s="15">
        <f>Sheet18!AG81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Sheet18!P82</f>
        <v>-1556.3933444898</v>
      </c>
      <c r="C82" s="16" t="s">
        <v>69</v>
      </c>
      <c r="D82" s="15">
        <f>Sheet18!AG82</f>
        <v>-1556.3925281632651</v>
      </c>
      <c r="E82" s="17"/>
      <c r="F82" s="18">
        <f t="shared" si="4"/>
        <v>8.1632653495944396E-4</v>
      </c>
      <c r="G82" s="13">
        <f t="shared" si="5"/>
        <v>-5.2449886001060264E-7</v>
      </c>
    </row>
    <row r="83" spans="1:7">
      <c r="A83" s="11" t="s">
        <v>70</v>
      </c>
      <c r="B83" s="15">
        <f>Sheet18!P83</f>
        <v>0</v>
      </c>
      <c r="C83" s="16" t="s">
        <v>70</v>
      </c>
      <c r="D83" s="15">
        <f>Sheet18!AG83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Sheet18!P84</f>
        <v>0</v>
      </c>
      <c r="C84" s="16" t="s">
        <v>71</v>
      </c>
      <c r="D84" s="15">
        <f>Sheet18!AG84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Sheet18!P85</f>
        <v>-3108.4942189795902</v>
      </c>
      <c r="C85" s="16" t="s">
        <v>72</v>
      </c>
      <c r="D85" s="15">
        <f>Sheet18!AG85</f>
        <v>-3110.5851313265302</v>
      </c>
      <c r="E85" s="17"/>
      <c r="F85" s="18">
        <f t="shared" si="4"/>
        <v>-2.0909123469400583</v>
      </c>
      <c r="G85" s="13">
        <f t="shared" si="5"/>
        <v>6.726447596954177E-4</v>
      </c>
    </row>
    <row r="86" spans="1:7">
      <c r="A86" s="11" t="s">
        <v>73</v>
      </c>
      <c r="B86" s="15">
        <f>Sheet18!P86</f>
        <v>0</v>
      </c>
      <c r="C86" s="16" t="s">
        <v>73</v>
      </c>
      <c r="D86" s="15">
        <f>Sheet18!AG86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Sheet18!P87</f>
        <v>0</v>
      </c>
      <c r="C87" s="16" t="s">
        <v>74</v>
      </c>
      <c r="D87" s="15">
        <f>Sheet18!AG87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Sheet18!P88</f>
        <v>-50626.483529056597</v>
      </c>
      <c r="C88" s="16" t="s">
        <v>75</v>
      </c>
      <c r="D88" s="15">
        <f>Sheet18!AG88</f>
        <v>-50620.935529056609</v>
      </c>
      <c r="E88" s="17"/>
      <c r="F88" s="18">
        <f t="shared" si="4"/>
        <v>5.547999999987951</v>
      </c>
      <c r="G88" s="13">
        <f t="shared" si="5"/>
        <v>-1.0958691209128624E-4</v>
      </c>
    </row>
    <row r="89" spans="1:7">
      <c r="A89" s="11" t="s">
        <v>76</v>
      </c>
      <c r="B89" s="15">
        <f>Sheet18!P89</f>
        <v>0</v>
      </c>
      <c r="C89" s="16" t="s">
        <v>76</v>
      </c>
      <c r="D89" s="15">
        <f>Sheet18!AG89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Sheet18!P90</f>
        <v>0</v>
      </c>
      <c r="C90" s="16" t="s">
        <v>77</v>
      </c>
      <c r="D90" s="15">
        <f>Sheet18!AG90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Sheet18!P91</f>
        <v>-654945.52299603797</v>
      </c>
      <c r="C91" s="16" t="s">
        <v>78</v>
      </c>
      <c r="D91" s="15">
        <f>Sheet18!AG91</f>
        <v>-656190.80729603779</v>
      </c>
      <c r="E91" s="17"/>
      <c r="F91" s="18">
        <f t="shared" si="4"/>
        <v>-1245.2842999998247</v>
      </c>
      <c r="G91" s="13">
        <f t="shared" si="5"/>
        <v>1.9013555422187078E-3</v>
      </c>
    </row>
    <row r="92" spans="1:7">
      <c r="A92" s="11" t="s">
        <v>79</v>
      </c>
      <c r="B92" s="15">
        <f>Sheet18!P92</f>
        <v>0</v>
      </c>
      <c r="C92" s="16" t="s">
        <v>79</v>
      </c>
      <c r="D92" s="15">
        <f>Sheet18!AG92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Sheet18!P93</f>
        <v>0</v>
      </c>
      <c r="C93" s="16" t="s">
        <v>80</v>
      </c>
      <c r="D93" s="15">
        <f>Sheet18!AG93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Sheet18!P94</f>
        <v>-16.438700000000001</v>
      </c>
      <c r="C94" s="16" t="s">
        <v>81</v>
      </c>
      <c r="D94" s="15">
        <f>Sheet18!AG94</f>
        <v>-16.14670000000001</v>
      </c>
      <c r="E94" s="17"/>
      <c r="F94" s="18">
        <f t="shared" si="4"/>
        <v>0.29199999999999093</v>
      </c>
      <c r="G94" s="13">
        <f t="shared" si="5"/>
        <v>-1.7762961791381926E-2</v>
      </c>
    </row>
    <row r="95" spans="1:7">
      <c r="A95" s="11" t="s">
        <v>82</v>
      </c>
      <c r="B95" s="15">
        <f>Sheet18!P95</f>
        <v>0</v>
      </c>
      <c r="C95" s="16" t="s">
        <v>82</v>
      </c>
      <c r="D95" s="15">
        <f>Sheet18!AG95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Sheet18!P96</f>
        <v>0</v>
      </c>
      <c r="C96" s="16" t="s">
        <v>83</v>
      </c>
      <c r="D96" s="15">
        <f>Sheet18!AG96</f>
        <v>0</v>
      </c>
      <c r="E96" s="17"/>
      <c r="F96" s="18" t="str">
        <f t="shared" si="4"/>
        <v/>
      </c>
      <c r="G96" s="13" t="str">
        <f t="shared" si="5"/>
        <v/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Sheet18!Q2</f>
        <v>0</v>
      </c>
      <c r="C2" s="11" t="s">
        <v>1</v>
      </c>
      <c r="D2" s="12">
        <f>Sheet18!AH2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Sheet18!Q3</f>
        <v>174869168.61056101</v>
      </c>
      <c r="C3" s="16" t="s">
        <v>2</v>
      </c>
      <c r="D3" s="15">
        <f>Sheet18!AH3</f>
        <v>175381559.73121947</v>
      </c>
      <c r="E3" s="17"/>
      <c r="F3" s="18">
        <f t="shared" ref="F3:F66" si="0">IF(D3-B3=0,"",D3-B3)</f>
        <v>512391.12065845728</v>
      </c>
      <c r="G3" s="13">
        <f t="shared" ref="G3:G66" si="1">IF(B3=0,"",D3/B3-1)</f>
        <v>2.9301398567267434E-3</v>
      </c>
    </row>
    <row r="4" spans="1:7">
      <c r="A4" s="11" t="s">
        <v>3</v>
      </c>
      <c r="B4" s="15">
        <f>Sheet18!Q4</f>
        <v>77410.150659999999</v>
      </c>
      <c r="C4" s="16" t="s">
        <v>3</v>
      </c>
      <c r="D4" s="15">
        <f>Sheet18!AH4</f>
        <v>77644.139980000007</v>
      </c>
      <c r="E4" s="17"/>
      <c r="F4" s="18">
        <f t="shared" si="0"/>
        <v>233.98932000000787</v>
      </c>
      <c r="G4" s="13">
        <f t="shared" si="1"/>
        <v>3.0227214132128033E-3</v>
      </c>
    </row>
    <row r="5" spans="1:7">
      <c r="A5" s="11" t="s">
        <v>4</v>
      </c>
      <c r="B5" s="15">
        <f>Sheet18!Q5</f>
        <v>218216.93384000001</v>
      </c>
      <c r="C5" s="16" t="s">
        <v>4</v>
      </c>
      <c r="D5" s="15">
        <f>Sheet18!AH5</f>
        <v>218981.85991</v>
      </c>
      <c r="E5" s="17"/>
      <c r="F5" s="18">
        <f t="shared" si="0"/>
        <v>764.92606999998679</v>
      </c>
      <c r="G5" s="13">
        <f t="shared" si="1"/>
        <v>3.5053469799042336E-3</v>
      </c>
    </row>
    <row r="6" spans="1:7">
      <c r="A6" s="11" t="s">
        <v>5</v>
      </c>
      <c r="B6" s="15">
        <f>Sheet18!Q6</f>
        <v>0</v>
      </c>
      <c r="C6" s="16" t="s">
        <v>5</v>
      </c>
      <c r="D6" s="15">
        <f>Sheet18!AH6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Sheet18!Q7</f>
        <v>32522115.212877199</v>
      </c>
      <c r="C7" s="16" t="s">
        <v>6</v>
      </c>
      <c r="D7" s="15">
        <f>Sheet18!AH7</f>
        <v>32611652.258444652</v>
      </c>
      <c r="E7" s="17"/>
      <c r="F7" s="18">
        <f t="shared" si="0"/>
        <v>89537.045567452908</v>
      </c>
      <c r="G7" s="13">
        <f t="shared" si="1"/>
        <v>2.7531126121833616E-3</v>
      </c>
    </row>
    <row r="8" spans="1:7">
      <c r="A8" s="11" t="s">
        <v>7</v>
      </c>
      <c r="B8" s="15">
        <f>Sheet18!Q8</f>
        <v>5526.7076999999999</v>
      </c>
      <c r="C8" s="16" t="s">
        <v>7</v>
      </c>
      <c r="D8" s="15">
        <f>Sheet18!AH8</f>
        <v>5540.6812999999984</v>
      </c>
      <c r="E8" s="17"/>
      <c r="F8" s="18">
        <f t="shared" si="0"/>
        <v>13.973599999998441</v>
      </c>
      <c r="G8" s="13">
        <f t="shared" si="1"/>
        <v>2.5283768852111255E-3</v>
      </c>
    </row>
    <row r="9" spans="1:7">
      <c r="A9" s="11" t="s">
        <v>8</v>
      </c>
      <c r="B9" s="15">
        <f>Sheet18!Q9</f>
        <v>4955.0306899999996</v>
      </c>
      <c r="C9" s="16" t="s">
        <v>8</v>
      </c>
      <c r="D9" s="15">
        <f>Sheet18!AH9</f>
        <v>4973.1175300000004</v>
      </c>
      <c r="E9" s="17"/>
      <c r="F9" s="18">
        <f t="shared" si="0"/>
        <v>18.086840000000848</v>
      </c>
      <c r="G9" s="13">
        <f t="shared" si="1"/>
        <v>3.6501973714315739E-3</v>
      </c>
    </row>
    <row r="10" spans="1:7">
      <c r="A10" s="11" t="s">
        <v>9</v>
      </c>
      <c r="B10" s="15">
        <f>Sheet18!Q10</f>
        <v>0</v>
      </c>
      <c r="C10" s="16" t="s">
        <v>156</v>
      </c>
      <c r="D10" s="15">
        <f>Sheet18!AH10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Sheet18!Q11</f>
        <v>95017.634279817401</v>
      </c>
      <c r="C11" s="16" t="s">
        <v>10</v>
      </c>
      <c r="D11" s="15">
        <f>Sheet18!AH11</f>
        <v>95017.634279817416</v>
      </c>
      <c r="E11" s="17"/>
      <c r="F11" s="18">
        <f t="shared" si="0"/>
        <v>1.4551915228366852E-11</v>
      </c>
      <c r="G11" s="13">
        <f t="shared" si="1"/>
        <v>2.2204460492503131E-16</v>
      </c>
    </row>
    <row r="12" spans="1:7">
      <c r="A12" s="11" t="s">
        <v>11</v>
      </c>
      <c r="B12" s="15">
        <f>Sheet18!Q12</f>
        <v>0</v>
      </c>
      <c r="C12" s="16" t="s">
        <v>11</v>
      </c>
      <c r="D12" s="15">
        <f>Sheet18!AH12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Sheet18!Q13</f>
        <v>0</v>
      </c>
      <c r="C13" s="16" t="s">
        <v>12</v>
      </c>
      <c r="D13" s="15">
        <f>Sheet18!AH13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Sheet18!Q14</f>
        <v>0</v>
      </c>
      <c r="C14" s="16" t="s">
        <v>157</v>
      </c>
      <c r="D14" s="15">
        <f>Sheet18!AH14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Sheet18!Q15</f>
        <v>32005139.914243702</v>
      </c>
      <c r="C15" s="16" t="s">
        <v>14</v>
      </c>
      <c r="D15" s="15">
        <f>Sheet18!AH15</f>
        <v>32115563.009376999</v>
      </c>
      <c r="E15" s="17"/>
      <c r="F15" s="18">
        <f t="shared" si="0"/>
        <v>110423.09513329715</v>
      </c>
      <c r="G15" s="13">
        <f t="shared" si="1"/>
        <v>3.4501675489990724E-3</v>
      </c>
    </row>
    <row r="16" spans="1:7">
      <c r="A16" s="11" t="s">
        <v>15</v>
      </c>
      <c r="B16" s="15">
        <f>Sheet18!Q16</f>
        <v>8006.4005500000003</v>
      </c>
      <c r="C16" s="16" t="s">
        <v>15</v>
      </c>
      <c r="D16" s="15">
        <f>Sheet18!AH16</f>
        <v>8028.6345099999999</v>
      </c>
      <c r="E16" s="17"/>
      <c r="F16" s="18">
        <f t="shared" si="0"/>
        <v>22.23395999999957</v>
      </c>
      <c r="G16" s="13">
        <f t="shared" si="1"/>
        <v>2.7770231905270837E-3</v>
      </c>
    </row>
    <row r="17" spans="1:7">
      <c r="A17" s="11" t="s">
        <v>16</v>
      </c>
      <c r="B17" s="15">
        <f>Sheet18!Q17</f>
        <v>47565.178619999999</v>
      </c>
      <c r="C17" s="16" t="s">
        <v>16</v>
      </c>
      <c r="D17" s="15">
        <f>Sheet18!AH17</f>
        <v>47734.301640000005</v>
      </c>
      <c r="E17" s="17"/>
      <c r="F17" s="18">
        <f t="shared" si="0"/>
        <v>169.12302000000636</v>
      </c>
      <c r="G17" s="13">
        <f t="shared" si="1"/>
        <v>3.5556056953163218E-3</v>
      </c>
    </row>
    <row r="18" spans="1:7">
      <c r="A18" s="11" t="s">
        <v>17</v>
      </c>
      <c r="B18" s="15">
        <f>Sheet18!Q18</f>
        <v>0</v>
      </c>
      <c r="C18" s="16" t="s">
        <v>158</v>
      </c>
      <c r="D18" s="15">
        <f>Sheet18!AH18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Sheet18!Q19</f>
        <v>10030298.8828211</v>
      </c>
      <c r="C19" s="16" t="s">
        <v>18</v>
      </c>
      <c r="D19" s="15">
        <f>Sheet18!AH19</f>
        <v>10064463.802508187</v>
      </c>
      <c r="E19" s="17"/>
      <c r="F19" s="18">
        <f t="shared" si="0"/>
        <v>34164.919687086716</v>
      </c>
      <c r="G19" s="13">
        <f t="shared" si="1"/>
        <v>3.4061716491420313E-3</v>
      </c>
    </row>
    <row r="20" spans="1:7">
      <c r="A20" s="11" t="s">
        <v>19</v>
      </c>
      <c r="B20" s="15">
        <f>Sheet18!Q20</f>
        <v>3638.29324</v>
      </c>
      <c r="C20" s="16" t="s">
        <v>19</v>
      </c>
      <c r="D20" s="15">
        <f>Sheet18!AH20</f>
        <v>3651.1230400000004</v>
      </c>
      <c r="E20" s="17"/>
      <c r="F20" s="18">
        <f t="shared" si="0"/>
        <v>12.829800000000432</v>
      </c>
      <c r="G20" s="13">
        <f t="shared" si="1"/>
        <v>3.5263237880189813E-3</v>
      </c>
    </row>
    <row r="21" spans="1:7">
      <c r="A21" s="11" t="s">
        <v>20</v>
      </c>
      <c r="B21" s="15">
        <f>Sheet18!Q21</f>
        <v>10039.98935</v>
      </c>
      <c r="C21" s="16" t="s">
        <v>20</v>
      </c>
      <c r="D21" s="15">
        <f>Sheet18!AH21</f>
        <v>10070.430690000001</v>
      </c>
      <c r="E21" s="17"/>
      <c r="F21" s="18">
        <f t="shared" si="0"/>
        <v>30.441340000001219</v>
      </c>
      <c r="G21" s="13">
        <f t="shared" si="1"/>
        <v>3.0320091923206061E-3</v>
      </c>
    </row>
    <row r="22" spans="1:7">
      <c r="A22" s="11" t="s">
        <v>21</v>
      </c>
      <c r="B22" s="15">
        <f>Sheet18!Q22</f>
        <v>0</v>
      </c>
      <c r="C22" s="16" t="s">
        <v>159</v>
      </c>
      <c r="D22" s="15">
        <f>Sheet18!AH22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Sheet18!Q23</f>
        <v>27553.176086798099</v>
      </c>
      <c r="C23" s="16" t="s">
        <v>22</v>
      </c>
      <c r="D23" s="15">
        <f>Sheet18!AH23</f>
        <v>27641.205403369331</v>
      </c>
      <c r="E23" s="17"/>
      <c r="F23" s="18">
        <f t="shared" si="0"/>
        <v>88.029316571231902</v>
      </c>
      <c r="G23" s="13">
        <f t="shared" si="1"/>
        <v>3.1948881789134465E-3</v>
      </c>
    </row>
    <row r="24" spans="1:7">
      <c r="A24" s="11" t="s">
        <v>23</v>
      </c>
      <c r="B24" s="15">
        <f>Sheet18!Q24</f>
        <v>0</v>
      </c>
      <c r="C24" s="16" t="s">
        <v>23</v>
      </c>
      <c r="D24" s="15">
        <f>Sheet18!AH24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Sheet18!Q25</f>
        <v>0</v>
      </c>
      <c r="C25" s="16" t="s">
        <v>24</v>
      </c>
      <c r="D25" s="15">
        <f>Sheet18!AH25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Sheet18!Q26</f>
        <v>0</v>
      </c>
      <c r="C26" s="16" t="s">
        <v>160</v>
      </c>
      <c r="D26" s="15">
        <f>Sheet18!AH26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Sheet18!Q27</f>
        <v>25891183.938684002</v>
      </c>
      <c r="C27" s="16" t="s">
        <v>26</v>
      </c>
      <c r="D27" s="15">
        <f>Sheet18!AH27</f>
        <v>25974889.691339951</v>
      </c>
      <c r="E27" s="17"/>
      <c r="F27" s="18">
        <f t="shared" si="0"/>
        <v>83705.752655949444</v>
      </c>
      <c r="G27" s="13">
        <f t="shared" si="1"/>
        <v>3.232982811994356E-3</v>
      </c>
    </row>
    <row r="28" spans="1:7">
      <c r="A28" s="11" t="s">
        <v>27</v>
      </c>
      <c r="B28" s="15">
        <f>Sheet18!Q28</f>
        <v>3093.02288</v>
      </c>
      <c r="C28" s="16" t="s">
        <v>27</v>
      </c>
      <c r="D28" s="15">
        <f>Sheet18!AH28</f>
        <v>3102.1757399999997</v>
      </c>
      <c r="E28" s="17"/>
      <c r="F28" s="18">
        <f t="shared" si="0"/>
        <v>9.1528599999996914</v>
      </c>
      <c r="G28" s="13">
        <f t="shared" si="1"/>
        <v>2.9591956978991529E-3</v>
      </c>
    </row>
    <row r="29" spans="1:7">
      <c r="A29" s="11" t="s">
        <v>28</v>
      </c>
      <c r="B29" s="15">
        <f>Sheet18!Q29</f>
        <v>69041.213659999994</v>
      </c>
      <c r="C29" s="16" t="s">
        <v>28</v>
      </c>
      <c r="D29" s="15">
        <f>Sheet18!AH29</f>
        <v>69273.133959999992</v>
      </c>
      <c r="E29" s="17"/>
      <c r="F29" s="18">
        <f t="shared" si="0"/>
        <v>231.92029999999795</v>
      </c>
      <c r="G29" s="13">
        <f t="shared" si="1"/>
        <v>3.3591573453808365E-3</v>
      </c>
    </row>
    <row r="30" spans="1:7">
      <c r="A30" s="11" t="s">
        <v>29</v>
      </c>
      <c r="B30" s="15">
        <f>Sheet18!Q30</f>
        <v>0</v>
      </c>
      <c r="C30" s="16" t="s">
        <v>29</v>
      </c>
      <c r="D30" s="15">
        <f>Sheet18!AH30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Sheet18!Q31</f>
        <v>36.974499999999999</v>
      </c>
      <c r="C31" s="16" t="s">
        <v>30</v>
      </c>
      <c r="D31" s="15">
        <f>Sheet18!AH31</f>
        <v>37.083999999999996</v>
      </c>
      <c r="E31" s="17"/>
      <c r="F31" s="18">
        <f t="shared" si="0"/>
        <v>0.10949999999999704</v>
      </c>
      <c r="G31" s="13">
        <f t="shared" si="1"/>
        <v>2.9615004935832356E-3</v>
      </c>
    </row>
    <row r="32" spans="1:7">
      <c r="A32" s="11" t="s">
        <v>31</v>
      </c>
      <c r="B32" s="15">
        <f>Sheet18!Q32</f>
        <v>0</v>
      </c>
      <c r="C32" s="16" t="s">
        <v>31</v>
      </c>
      <c r="D32" s="15">
        <f>Sheet18!AH32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Sheet18!Q33</f>
        <v>670119.896161468</v>
      </c>
      <c r="C33" s="16" t="s">
        <v>32</v>
      </c>
      <c r="D33" s="15">
        <f>Sheet18!AH33</f>
        <v>672488.43788943172</v>
      </c>
      <c r="E33" s="17"/>
      <c r="F33" s="18">
        <f t="shared" si="0"/>
        <v>2368.5417279637186</v>
      </c>
      <c r="G33" s="13">
        <f t="shared" si="1"/>
        <v>3.5345044096302125E-3</v>
      </c>
    </row>
    <row r="34" spans="1:7">
      <c r="A34" s="11" t="s">
        <v>33</v>
      </c>
      <c r="B34" s="15">
        <f>Sheet18!Q34</f>
        <v>0</v>
      </c>
      <c r="C34" s="16" t="s">
        <v>33</v>
      </c>
      <c r="D34" s="15">
        <f>Sheet18!AH34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Sheet18!Q35</f>
        <v>33203900.2783872</v>
      </c>
      <c r="C35" s="16" t="s">
        <v>34</v>
      </c>
      <c r="D35" s="15">
        <f>Sheet18!AH35</f>
        <v>33315975.038421273</v>
      </c>
      <c r="E35" s="17"/>
      <c r="F35" s="18">
        <f t="shared" si="0"/>
        <v>112074.76003407314</v>
      </c>
      <c r="G35" s="13">
        <f t="shared" si="1"/>
        <v>3.3753492539858598E-3</v>
      </c>
    </row>
    <row r="36" spans="1:7">
      <c r="A36" s="11" t="s">
        <v>35</v>
      </c>
      <c r="B36" s="15">
        <f>Sheet18!Q36</f>
        <v>0</v>
      </c>
      <c r="C36" s="16" t="s">
        <v>35</v>
      </c>
      <c r="D36" s="15">
        <f>Sheet18!AH36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Sheet18!Q37</f>
        <v>309965.30309920001</v>
      </c>
      <c r="C37" s="16" t="s">
        <v>36</v>
      </c>
      <c r="D37" s="15">
        <f>Sheet18!AH37</f>
        <v>311301.93407295999</v>
      </c>
      <c r="E37" s="17"/>
      <c r="F37" s="18">
        <f t="shared" si="0"/>
        <v>1336.6309737599804</v>
      </c>
      <c r="G37" s="13">
        <f t="shared" si="1"/>
        <v>4.3121954631555326E-3</v>
      </c>
    </row>
    <row r="38" spans="1:7">
      <c r="A38" s="11" t="s">
        <v>37</v>
      </c>
      <c r="B38" s="15">
        <f>Sheet18!Q38</f>
        <v>0</v>
      </c>
      <c r="C38" s="16" t="s">
        <v>37</v>
      </c>
      <c r="D38" s="15">
        <f>Sheet18!AH38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Sheet18!Q39</f>
        <v>138211.755955817</v>
      </c>
      <c r="C39" s="16" t="s">
        <v>38</v>
      </c>
      <c r="D39" s="15">
        <f>Sheet18!AH39</f>
        <v>138571.75797714479</v>
      </c>
      <c r="E39" s="17"/>
      <c r="F39" s="18">
        <f t="shared" si="0"/>
        <v>360.00202132778941</v>
      </c>
      <c r="G39" s="13">
        <f t="shared" si="1"/>
        <v>2.6047134618771839E-3</v>
      </c>
    </row>
    <row r="40" spans="1:7">
      <c r="A40" s="11" t="s">
        <v>39</v>
      </c>
      <c r="B40" s="15">
        <f>Sheet18!Q40</f>
        <v>0</v>
      </c>
      <c r="C40" s="16" t="s">
        <v>39</v>
      </c>
      <c r="D40" s="15">
        <f>Sheet18!AH40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Sheet18!Q41</f>
        <v>0</v>
      </c>
      <c r="C41" s="16" t="s">
        <v>40</v>
      </c>
      <c r="D41" s="15">
        <f>Sheet18!AH41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Sheet18!Q42</f>
        <v>98484444.122476593</v>
      </c>
      <c r="C42" s="16" t="s">
        <v>41</v>
      </c>
      <c r="D42" s="15">
        <f>Sheet18!AH42</f>
        <v>98844346.819563568</v>
      </c>
      <c r="E42" s="17"/>
      <c r="F42" s="18">
        <f t="shared" si="0"/>
        <v>359902.69708697498</v>
      </c>
      <c r="G42" s="13">
        <f t="shared" si="1"/>
        <v>3.6544116209804578E-3</v>
      </c>
    </row>
    <row r="43" spans="1:7">
      <c r="A43" s="11" t="s">
        <v>42</v>
      </c>
      <c r="B43" s="15">
        <f>Sheet18!Q43</f>
        <v>185491.43491568</v>
      </c>
      <c r="C43" s="16" t="s">
        <v>42</v>
      </c>
      <c r="D43" s="15">
        <f>Sheet18!AH43</f>
        <v>186165.16486144002</v>
      </c>
      <c r="E43" s="17"/>
      <c r="F43" s="18">
        <f t="shared" si="0"/>
        <v>673.72994576001656</v>
      </c>
      <c r="G43" s="13">
        <f t="shared" si="1"/>
        <v>3.6321350690196041E-3</v>
      </c>
    </row>
    <row r="44" spans="1:7">
      <c r="A44" s="11" t="s">
        <v>43</v>
      </c>
      <c r="B44" s="15">
        <f>Sheet18!Q44</f>
        <v>0</v>
      </c>
      <c r="C44" s="16" t="s">
        <v>43</v>
      </c>
      <c r="D44" s="15">
        <f>Sheet18!AH44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Sheet18!Q45</f>
        <v>0</v>
      </c>
      <c r="C45" s="16" t="s">
        <v>44</v>
      </c>
      <c r="D45" s="15">
        <f>Sheet18!AH45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Sheet18!AH46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Sheet18!Q47</f>
        <v>2675672.5563877001</v>
      </c>
      <c r="C47" s="16" t="s">
        <v>112</v>
      </c>
      <c r="D47" s="15">
        <f>Sheet18!AH47</f>
        <v>1168601.9646900001</v>
      </c>
      <c r="E47" s="17"/>
      <c r="F47" s="18">
        <f>IF(D47-B47=0,"",D47+D51+D55+D59-B47)</f>
        <v>-653520.94779470004</v>
      </c>
      <c r="G47" s="13">
        <f>IF(B47=0,"",(D47+D51+D55+D59)/B47-1)</f>
        <v>-0.24424548745119545</v>
      </c>
    </row>
    <row r="48" spans="1:7">
      <c r="A48" s="11" t="s">
        <v>47</v>
      </c>
      <c r="B48" s="15">
        <f>Sheet18!Q48</f>
        <v>588.10752000000002</v>
      </c>
      <c r="C48" s="16" t="s">
        <v>113</v>
      </c>
      <c r="D48" s="15">
        <f>Sheet18!AH48</f>
        <v>252.12106302124494</v>
      </c>
      <c r="E48" s="17"/>
      <c r="F48" s="18">
        <f t="shared" ref="F48:F49" si="2">IF(D48-B48=0,"",D48+D52+D56+D60-B48)</f>
        <v>-151.80040527209019</v>
      </c>
      <c r="G48" s="13">
        <f t="shared" ref="G48:G49" si="3">IF(B48=0,"",(D48+D52+D56+D60)/B48-1)</f>
        <v>-0.25811675605183582</v>
      </c>
    </row>
    <row r="49" spans="1:7">
      <c r="A49" s="11" t="s">
        <v>48</v>
      </c>
      <c r="B49" s="15">
        <f>Sheet18!Q49</f>
        <v>3517.7292499999999</v>
      </c>
      <c r="C49" s="16" t="s">
        <v>114</v>
      </c>
      <c r="D49" s="15">
        <f>Sheet18!AH49</f>
        <v>1512.726378127466</v>
      </c>
      <c r="E49" s="17"/>
      <c r="F49" s="18">
        <f t="shared" si="2"/>
        <v>-900.23327959321614</v>
      </c>
      <c r="G49" s="13">
        <f t="shared" si="3"/>
        <v>-0.25591318024069543</v>
      </c>
    </row>
    <row r="50" spans="1:7">
      <c r="A50" s="11"/>
      <c r="B50" s="15">
        <f>Sheet18!Q50</f>
        <v>0</v>
      </c>
      <c r="C50" s="16" t="s">
        <v>162</v>
      </c>
      <c r="D50" s="15">
        <f>Sheet18!AH50</f>
        <v>0</v>
      </c>
      <c r="E50" s="17"/>
      <c r="F50" s="18" t="str">
        <f t="shared" si="0"/>
        <v/>
      </c>
      <c r="G50" s="13" t="str">
        <f t="shared" si="1"/>
        <v/>
      </c>
    </row>
    <row r="51" spans="1:7">
      <c r="A51" s="11"/>
      <c r="B51" s="15">
        <f>Sheet18!Q51</f>
        <v>0</v>
      </c>
      <c r="C51" s="16" t="s">
        <v>116</v>
      </c>
      <c r="D51" s="15">
        <f>Sheet18!AH51</f>
        <v>731748.06404000008</v>
      </c>
      <c r="E51" s="17"/>
      <c r="F51" s="18"/>
      <c r="G51" s="13" t="str">
        <f t="shared" si="1"/>
        <v/>
      </c>
    </row>
    <row r="52" spans="1:7">
      <c r="A52" s="11"/>
      <c r="B52" s="15">
        <f>Sheet18!Q52</f>
        <v>0</v>
      </c>
      <c r="C52" s="16" t="s">
        <v>117</v>
      </c>
      <c r="D52" s="15">
        <f>Sheet18!AH52</f>
        <v>157.90418904484144</v>
      </c>
      <c r="E52" s="17"/>
      <c r="F52" s="18"/>
      <c r="G52" s="13" t="str">
        <f t="shared" si="1"/>
        <v/>
      </c>
    </row>
    <row r="53" spans="1:7">
      <c r="A53" s="11"/>
      <c r="B53" s="15">
        <f>Sheet18!Q53</f>
        <v>0</v>
      </c>
      <c r="C53" s="16" t="s">
        <v>118</v>
      </c>
      <c r="D53" s="15">
        <f>Sheet18!AH53</f>
        <v>947.14849763792336</v>
      </c>
      <c r="E53" s="17"/>
      <c r="F53" s="18"/>
      <c r="G53" s="13" t="str">
        <f t="shared" si="1"/>
        <v/>
      </c>
    </row>
    <row r="54" spans="1:7">
      <c r="A54" s="11"/>
      <c r="B54" s="15">
        <f>Sheet18!Q54</f>
        <v>0</v>
      </c>
      <c r="C54" s="16" t="s">
        <v>163</v>
      </c>
      <c r="D54" s="15">
        <f>Sheet18!AH54</f>
        <v>0</v>
      </c>
      <c r="E54" s="17"/>
      <c r="F54" s="18"/>
      <c r="G54" s="13" t="str">
        <f t="shared" si="1"/>
        <v/>
      </c>
    </row>
    <row r="55" spans="1:7">
      <c r="A55" s="11"/>
      <c r="B55" s="15">
        <f>Sheet18!Q55</f>
        <v>0</v>
      </c>
      <c r="C55" s="16" t="s">
        <v>120</v>
      </c>
      <c r="D55" s="15">
        <f>Sheet18!AH55</f>
        <v>27181.843259999994</v>
      </c>
      <c r="E55" s="17"/>
      <c r="F55" s="18"/>
      <c r="G55" s="13" t="str">
        <f t="shared" si="1"/>
        <v/>
      </c>
    </row>
    <row r="56" spans="1:7">
      <c r="A56" s="11"/>
      <c r="B56" s="15">
        <f>Sheet18!Q56</f>
        <v>0</v>
      </c>
      <c r="C56" s="16" t="s">
        <v>121</v>
      </c>
      <c r="D56" s="15">
        <f>Sheet18!AH56</f>
        <v>5.8664318017344979</v>
      </c>
      <c r="E56" s="17"/>
      <c r="F56" s="18"/>
      <c r="G56" s="13" t="str">
        <f t="shared" si="1"/>
        <v/>
      </c>
    </row>
    <row r="57" spans="1:7">
      <c r="A57" s="11"/>
      <c r="B57" s="15">
        <f>Sheet18!Q57</f>
        <v>0</v>
      </c>
      <c r="C57" s="16" t="s">
        <v>122</v>
      </c>
      <c r="D57" s="15">
        <f>Sheet18!AH57</f>
        <v>35.173358845668254</v>
      </c>
      <c r="E57" s="17"/>
      <c r="F57" s="18"/>
      <c r="G57" s="13" t="str">
        <f t="shared" si="1"/>
        <v/>
      </c>
    </row>
    <row r="58" spans="1:7">
      <c r="A58" s="11"/>
      <c r="B58" s="15">
        <f>Sheet18!Q58</f>
        <v>0</v>
      </c>
      <c r="C58" s="16" t="s">
        <v>164</v>
      </c>
      <c r="D58" s="15">
        <f>Sheet18!AH58</f>
        <v>0</v>
      </c>
      <c r="E58" s="17"/>
      <c r="F58" s="18"/>
      <c r="G58" s="13" t="str">
        <f t="shared" si="1"/>
        <v/>
      </c>
    </row>
    <row r="59" spans="1:7">
      <c r="A59" s="11"/>
      <c r="B59" s="15">
        <f>Sheet18!Q59</f>
        <v>0</v>
      </c>
      <c r="C59" s="16" t="s">
        <v>124</v>
      </c>
      <c r="D59" s="15">
        <f>Sheet18!AH59</f>
        <v>94619.736602999998</v>
      </c>
      <c r="E59" s="17"/>
      <c r="F59" s="18"/>
      <c r="G59" s="13" t="str">
        <f t="shared" si="1"/>
        <v/>
      </c>
    </row>
    <row r="60" spans="1:7">
      <c r="A60" s="11"/>
      <c r="B60" s="15">
        <f>Sheet18!Q60</f>
        <v>0</v>
      </c>
      <c r="C60" s="16" t="s">
        <v>125</v>
      </c>
      <c r="D60" s="15">
        <f>Sheet18!AH60</f>
        <v>20.415430860088929</v>
      </c>
      <c r="E60" s="17"/>
      <c r="F60" s="18"/>
      <c r="G60" s="13" t="str">
        <f t="shared" si="1"/>
        <v/>
      </c>
    </row>
    <row r="61" spans="1:7">
      <c r="A61" s="11"/>
      <c r="B61" s="15">
        <f>Sheet18!Q61</f>
        <v>0</v>
      </c>
      <c r="C61" s="16" t="s">
        <v>126</v>
      </c>
      <c r="D61" s="15">
        <f>Sheet18!AH61</f>
        <v>122.4477357957261</v>
      </c>
      <c r="E61" s="17"/>
      <c r="F61" s="18"/>
      <c r="G61" s="13" t="str">
        <f t="shared" si="1"/>
        <v/>
      </c>
    </row>
    <row r="62" spans="1:7">
      <c r="A62" s="11" t="s">
        <v>49</v>
      </c>
      <c r="B62" s="15">
        <f>Sheet18!Q62</f>
        <v>0</v>
      </c>
      <c r="C62" s="16" t="s">
        <v>49</v>
      </c>
      <c r="D62" s="15">
        <f>Sheet18!AH62</f>
        <v>0</v>
      </c>
      <c r="E62" s="17"/>
      <c r="F62" s="18" t="str">
        <f t="shared" si="0"/>
        <v/>
      </c>
      <c r="G62" s="13" t="str">
        <f t="shared" si="1"/>
        <v/>
      </c>
    </row>
    <row r="63" spans="1:7">
      <c r="A63" s="11" t="s">
        <v>50</v>
      </c>
      <c r="B63" s="15">
        <f>Sheet18!Q63</f>
        <v>5790363.9123213096</v>
      </c>
      <c r="C63" s="16" t="s">
        <v>50</v>
      </c>
      <c r="D63" s="15">
        <f>Sheet18!AH63</f>
        <v>5180167.9409610005</v>
      </c>
      <c r="E63" s="17"/>
      <c r="F63" s="18">
        <f t="shared" si="0"/>
        <v>-610195.97136030905</v>
      </c>
      <c r="G63" s="13">
        <f t="shared" si="1"/>
        <v>-0.1053812818330595</v>
      </c>
    </row>
    <row r="64" spans="1:7">
      <c r="A64" s="11" t="s">
        <v>51</v>
      </c>
      <c r="B64" s="15">
        <f>Sheet18!Q64</f>
        <v>0</v>
      </c>
      <c r="C64" s="16" t="s">
        <v>51</v>
      </c>
      <c r="D64" s="15">
        <f>Sheet18!AH64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Sheet18!Q65</f>
        <v>0</v>
      </c>
      <c r="C65" s="16" t="s">
        <v>52</v>
      </c>
      <c r="D65" s="15">
        <f>Sheet18!AH65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Sheet18!Q66</f>
        <v>0</v>
      </c>
      <c r="C66" s="16" t="s">
        <v>53</v>
      </c>
      <c r="D66" s="15">
        <f>Sheet18!AH66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Sheet18!Q67</f>
        <v>-2057.5443599999999</v>
      </c>
      <c r="C67" s="16" t="s">
        <v>54</v>
      </c>
      <c r="D67" s="15">
        <f>Sheet18!AH67</f>
        <v>-2057.5443599999999</v>
      </c>
      <c r="E67" s="17"/>
      <c r="F67" s="18" t="str">
        <f t="shared" ref="F67:F96" si="4">IF(D67-B67=0,"",D67-B67)</f>
        <v/>
      </c>
      <c r="G67" s="13">
        <f t="shared" ref="G67:G96" si="5">IF(B67=0,"",D67/B67-1)</f>
        <v>0</v>
      </c>
    </row>
    <row r="68" spans="1:7">
      <c r="A68" s="11" t="s">
        <v>55</v>
      </c>
      <c r="B68" s="15">
        <f>Sheet18!Q68</f>
        <v>0</v>
      </c>
      <c r="C68" s="16" t="s">
        <v>55</v>
      </c>
      <c r="D68" s="15">
        <f>Sheet18!AH68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Sheet18!Q69</f>
        <v>0</v>
      </c>
      <c r="C69" s="16" t="s">
        <v>56</v>
      </c>
      <c r="D69" s="15">
        <f>Sheet18!AH69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Sheet18!Q70</f>
        <v>0</v>
      </c>
      <c r="C70" s="16" t="s">
        <v>57</v>
      </c>
      <c r="D70" s="15">
        <f>Sheet18!AH70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Sheet18!Q71</f>
        <v>0</v>
      </c>
      <c r="C71" s="16" t="s">
        <v>58</v>
      </c>
      <c r="D71" s="15">
        <f>Sheet18!AH71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Sheet18!Q72</f>
        <v>0</v>
      </c>
      <c r="C72" s="16" t="s">
        <v>59</v>
      </c>
      <c r="D72" s="15">
        <f>Sheet18!AH72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Sheet18!Q73</f>
        <v>0</v>
      </c>
      <c r="C73" s="16" t="s">
        <v>60</v>
      </c>
      <c r="D73" s="15">
        <f>Sheet18!AH73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Sheet18!Q74</f>
        <v>-222.26788363636399</v>
      </c>
      <c r="C74" s="16" t="s">
        <v>61</v>
      </c>
      <c r="D74" s="15">
        <f>Sheet18!AH74</f>
        <v>-222.26788363636388</v>
      </c>
      <c r="E74" s="17"/>
      <c r="F74" s="18">
        <f t="shared" si="4"/>
        <v>1.1368683772161603E-13</v>
      </c>
      <c r="G74" s="13">
        <f t="shared" si="5"/>
        <v>-5.5511151231257827E-16</v>
      </c>
    </row>
    <row r="75" spans="1:7">
      <c r="A75" s="11" t="s">
        <v>62</v>
      </c>
      <c r="B75" s="15">
        <f>Sheet18!Q75</f>
        <v>0</v>
      </c>
      <c r="C75" s="16" t="s">
        <v>62</v>
      </c>
      <c r="D75" s="15">
        <f>Sheet18!AH75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Sheet18!Q76</f>
        <v>0</v>
      </c>
      <c r="C76" s="16" t="s">
        <v>63</v>
      </c>
      <c r="D76" s="15">
        <f>Sheet18!AH76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Sheet18!Q77</f>
        <v>0</v>
      </c>
      <c r="C77" s="16" t="s">
        <v>64</v>
      </c>
      <c r="D77" s="15">
        <f>Sheet18!AH77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Sheet18!Q78</f>
        <v>-7709.1785600000003</v>
      </c>
      <c r="C78" s="16" t="s">
        <v>65</v>
      </c>
      <c r="D78" s="15">
        <f>Sheet18!AH78</f>
        <v>-7714.3793600000017</v>
      </c>
      <c r="E78" s="17"/>
      <c r="F78" s="18">
        <f t="shared" si="4"/>
        <v>-5.2008000000014363</v>
      </c>
      <c r="G78" s="13">
        <f t="shared" si="5"/>
        <v>6.7462440511967259E-4</v>
      </c>
    </row>
    <row r="79" spans="1:7">
      <c r="A79" s="11" t="s">
        <v>66</v>
      </c>
      <c r="B79" s="15">
        <f>Sheet18!Q79</f>
        <v>0</v>
      </c>
      <c r="C79" s="16" t="s">
        <v>66</v>
      </c>
      <c r="D79" s="15">
        <f>Sheet18!AH79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Sheet18!Q80</f>
        <v>0</v>
      </c>
      <c r="C80" s="16" t="s">
        <v>67</v>
      </c>
      <c r="D80" s="15">
        <f>Sheet18!AH80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Sheet18!Q81</f>
        <v>0</v>
      </c>
      <c r="C81" s="16" t="s">
        <v>68</v>
      </c>
      <c r="D81" s="15">
        <f>Sheet18!AH81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Sheet18!Q82</f>
        <v>0</v>
      </c>
      <c r="C82" s="16" t="s">
        <v>69</v>
      </c>
      <c r="D82" s="15">
        <f>Sheet18!AH82</f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Sheet18!Q83</f>
        <v>0</v>
      </c>
      <c r="C83" s="16" t="s">
        <v>70</v>
      </c>
      <c r="D83" s="15">
        <f>Sheet18!AH83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Sheet18!Q84</f>
        <v>0</v>
      </c>
      <c r="C84" s="16" t="s">
        <v>71</v>
      </c>
      <c r="D84" s="15">
        <f>Sheet18!AH84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Sheet18!Q85</f>
        <v>0</v>
      </c>
      <c r="C85" s="16" t="s">
        <v>72</v>
      </c>
      <c r="D85" s="15">
        <f>Sheet18!AH85</f>
        <v>0</v>
      </c>
      <c r="E85" s="17"/>
      <c r="F85" s="18" t="str">
        <f t="shared" si="4"/>
        <v/>
      </c>
      <c r="G85" s="13" t="str">
        <f t="shared" si="5"/>
        <v/>
      </c>
    </row>
    <row r="86" spans="1:7">
      <c r="A86" s="11" t="s">
        <v>73</v>
      </c>
      <c r="B86" s="15">
        <f>Sheet18!Q86</f>
        <v>0</v>
      </c>
      <c r="C86" s="16" t="s">
        <v>73</v>
      </c>
      <c r="D86" s="15">
        <f>Sheet18!AH86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Sheet18!Q87</f>
        <v>0</v>
      </c>
      <c r="C87" s="16" t="s">
        <v>74</v>
      </c>
      <c r="D87" s="15">
        <f>Sheet18!AH87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Sheet18!Q88</f>
        <v>-1974.6020900000001</v>
      </c>
      <c r="C88" s="16" t="s">
        <v>75</v>
      </c>
      <c r="D88" s="15">
        <f>Sheet18!AH88</f>
        <v>-1981.7954999999999</v>
      </c>
      <c r="E88" s="17"/>
      <c r="F88" s="18">
        <f t="shared" si="4"/>
        <v>-7.193409999999858</v>
      </c>
      <c r="G88" s="13">
        <f t="shared" si="5"/>
        <v>3.6429668723787501E-3</v>
      </c>
    </row>
    <row r="89" spans="1:7">
      <c r="A89" s="11" t="s">
        <v>76</v>
      </c>
      <c r="B89" s="15">
        <f>Sheet18!Q89</f>
        <v>0</v>
      </c>
      <c r="C89" s="16" t="s">
        <v>76</v>
      </c>
      <c r="D89" s="15">
        <f>Sheet18!AH89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Sheet18!Q90</f>
        <v>0</v>
      </c>
      <c r="C90" s="16" t="s">
        <v>77</v>
      </c>
      <c r="D90" s="15">
        <f>Sheet18!AH90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Sheet18!Q91</f>
        <v>-1573588.2197700001</v>
      </c>
      <c r="C91" s="16" t="s">
        <v>78</v>
      </c>
      <c r="D91" s="15">
        <f>Sheet18!AH91</f>
        <v>-1574703.2832799999</v>
      </c>
      <c r="E91" s="17"/>
      <c r="F91" s="18">
        <f t="shared" si="4"/>
        <v>-1115.0635099997744</v>
      </c>
      <c r="G91" s="13">
        <f t="shared" si="5"/>
        <v>7.0861200915883771E-4</v>
      </c>
    </row>
    <row r="92" spans="1:7">
      <c r="A92" s="11" t="s">
        <v>79</v>
      </c>
      <c r="B92" s="15">
        <f>Sheet18!Q92</f>
        <v>0</v>
      </c>
      <c r="C92" s="16" t="s">
        <v>79</v>
      </c>
      <c r="D92" s="15">
        <f>Sheet18!AH92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Sheet18!Q93</f>
        <v>0</v>
      </c>
      <c r="C93" s="16" t="s">
        <v>80</v>
      </c>
      <c r="D93" s="15">
        <f>Sheet18!AH93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Sheet18!Q94</f>
        <v>0</v>
      </c>
      <c r="C94" s="16" t="s">
        <v>81</v>
      </c>
      <c r="D94" s="15">
        <f>Sheet18!AH94</f>
        <v>0</v>
      </c>
      <c r="E94" s="17"/>
      <c r="F94" s="18" t="str">
        <f t="shared" si="4"/>
        <v/>
      </c>
      <c r="G94" s="13" t="str">
        <f t="shared" si="5"/>
        <v/>
      </c>
    </row>
    <row r="95" spans="1:7">
      <c r="A95" s="11" t="s">
        <v>82</v>
      </c>
      <c r="B95" s="15">
        <f>Sheet18!Q95</f>
        <v>0</v>
      </c>
      <c r="C95" s="16" t="s">
        <v>82</v>
      </c>
      <c r="D95" s="15">
        <f>Sheet18!AH95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Sheet18!Q96</f>
        <v>0</v>
      </c>
      <c r="C96" s="16" t="s">
        <v>83</v>
      </c>
      <c r="D96" s="15">
        <f>Sheet18!AH96</f>
        <v>0</v>
      </c>
      <c r="E96" s="17"/>
      <c r="F96" s="18" t="str">
        <f t="shared" si="4"/>
        <v/>
      </c>
      <c r="G96" s="13" t="str">
        <f t="shared" si="5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6"/>
  <sheetViews>
    <sheetView tabSelected="1"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/>
      <c r="C2" s="11" t="s">
        <v>1</v>
      </c>
      <c r="D2" s="12"/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+Sheet18!D3</f>
        <v>214407656.70433715</v>
      </c>
      <c r="C3" s="16" t="s">
        <v>2</v>
      </c>
      <c r="D3" s="15">
        <f>Sheet18!U3</f>
        <v>215004670.594311</v>
      </c>
      <c r="E3" s="17"/>
      <c r="F3" s="18">
        <f t="shared" ref="F3:F66" si="0">IF(D3-B3=0,"",D3-B3)</f>
        <v>597013.88997384906</v>
      </c>
      <c r="G3" s="13">
        <f t="shared" ref="G3:G66" si="1">IF(B3=0,"",D3/B3-1)</f>
        <v>2.7844802706702421E-3</v>
      </c>
    </row>
    <row r="4" spans="1:7">
      <c r="A4" s="11" t="s">
        <v>3</v>
      </c>
      <c r="B4" s="15">
        <f>+Sheet18!D4</f>
        <v>199256.064674447</v>
      </c>
      <c r="C4" s="16" t="s">
        <v>3</v>
      </c>
      <c r="D4" s="15">
        <f>Sheet18!U4</f>
        <v>199835.43983369801</v>
      </c>
      <c r="E4" s="17"/>
      <c r="F4" s="18">
        <f t="shared" si="0"/>
        <v>579.37515925100888</v>
      </c>
      <c r="G4" s="13">
        <f t="shared" si="1"/>
        <v>2.9076914682502064E-3</v>
      </c>
    </row>
    <row r="5" spans="1:7">
      <c r="A5" s="11" t="s">
        <v>4</v>
      </c>
      <c r="B5" s="15">
        <f>+Sheet18!D5</f>
        <v>115486.53805518645</v>
      </c>
      <c r="C5" s="16" t="s">
        <v>4</v>
      </c>
      <c r="D5" s="15">
        <f>Sheet18!U5</f>
        <v>115802.59708307</v>
      </c>
      <c r="E5" s="17"/>
      <c r="F5" s="18">
        <f t="shared" si="0"/>
        <v>316.05902788354433</v>
      </c>
      <c r="G5" s="13">
        <f t="shared" si="1"/>
        <v>2.7367607792738724E-3</v>
      </c>
    </row>
    <row r="6" spans="1:7">
      <c r="A6" s="11" t="s">
        <v>5</v>
      </c>
      <c r="B6" s="15">
        <f>+Sheet18!D6</f>
        <v>0</v>
      </c>
      <c r="C6" s="16" t="s">
        <v>5</v>
      </c>
      <c r="D6" s="15">
        <f>Sheet18!U6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+Sheet18!D7</f>
        <v>22375078.315095242</v>
      </c>
      <c r="C7" s="16" t="s">
        <v>6</v>
      </c>
      <c r="D7" s="15">
        <f>Sheet18!U7</f>
        <v>22433213.862839699</v>
      </c>
      <c r="E7" s="17"/>
      <c r="F7" s="18">
        <f t="shared" si="0"/>
        <v>58135.547744456679</v>
      </c>
      <c r="G7" s="13">
        <f t="shared" si="1"/>
        <v>2.5982276766036705E-3</v>
      </c>
    </row>
    <row r="8" spans="1:7">
      <c r="A8" s="11" t="s">
        <v>7</v>
      </c>
      <c r="B8" s="15">
        <f>+Sheet18!D8</f>
        <v>1307.251732141201</v>
      </c>
      <c r="C8" s="16" t="s">
        <v>7</v>
      </c>
      <c r="D8" s="15">
        <f>Sheet18!U8</f>
        <v>1310.8853114073199</v>
      </c>
      <c r="E8" s="17"/>
      <c r="F8" s="18">
        <f t="shared" si="0"/>
        <v>3.6335792661188862</v>
      </c>
      <c r="G8" s="13">
        <f t="shared" si="1"/>
        <v>2.7795559009642368E-3</v>
      </c>
    </row>
    <row r="9" spans="1:7">
      <c r="A9" s="11" t="s">
        <v>8</v>
      </c>
      <c r="B9" s="15">
        <f>+Sheet18!D9</f>
        <v>18088.878037411538</v>
      </c>
      <c r="C9" s="16" t="s">
        <v>8</v>
      </c>
      <c r="D9" s="15">
        <f>Sheet18!U9</f>
        <v>18136.2001419179</v>
      </c>
      <c r="E9" s="17"/>
      <c r="F9" s="18">
        <f t="shared" si="0"/>
        <v>47.322104506361939</v>
      </c>
      <c r="G9" s="13">
        <f t="shared" si="1"/>
        <v>2.616088427844554E-3</v>
      </c>
    </row>
    <row r="10" spans="1:7">
      <c r="A10" s="11" t="s">
        <v>9</v>
      </c>
      <c r="B10" s="15">
        <f>+Sheet18!D10</f>
        <v>0</v>
      </c>
      <c r="C10" s="16" t="s">
        <v>156</v>
      </c>
      <c r="D10" s="15">
        <f>Sheet18!U10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+Sheet18!D11</f>
        <v>90339.056034045134</v>
      </c>
      <c r="C11" s="16" t="s">
        <v>10</v>
      </c>
      <c r="D11" s="15">
        <f>Sheet18!U11</f>
        <v>90339.056034045105</v>
      </c>
      <c r="E11" s="17"/>
      <c r="F11" s="18">
        <f t="shared" si="0"/>
        <v>-2.9103830456733704E-11</v>
      </c>
      <c r="G11" s="13">
        <f t="shared" si="1"/>
        <v>-3.3306690738754696E-16</v>
      </c>
    </row>
    <row r="12" spans="1:7">
      <c r="A12" s="11" t="s">
        <v>11</v>
      </c>
      <c r="B12" s="15">
        <f>+Sheet18!D12</f>
        <v>0</v>
      </c>
      <c r="C12" s="16" t="s">
        <v>11</v>
      </c>
      <c r="D12" s="15">
        <f>Sheet18!U12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+Sheet18!D13</f>
        <v>0</v>
      </c>
      <c r="C13" s="16" t="s">
        <v>12</v>
      </c>
      <c r="D13" s="15">
        <f>Sheet18!U13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+Sheet18!D14</f>
        <v>0</v>
      </c>
      <c r="C14" s="16" t="s">
        <v>157</v>
      </c>
      <c r="D14" s="15">
        <f>Sheet18!U14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+Sheet18!D15</f>
        <v>38304375.844637476</v>
      </c>
      <c r="C15" s="16" t="s">
        <v>14</v>
      </c>
      <c r="D15" s="15">
        <f>Sheet18!U15</f>
        <v>38416294.009117901</v>
      </c>
      <c r="E15" s="17"/>
      <c r="F15" s="18">
        <f t="shared" si="0"/>
        <v>111918.16448042542</v>
      </c>
      <c r="G15" s="13">
        <f t="shared" si="1"/>
        <v>2.9218114644229409E-3</v>
      </c>
    </row>
    <row r="16" spans="1:7">
      <c r="A16" s="11" t="s">
        <v>15</v>
      </c>
      <c r="B16" s="15">
        <f>+Sheet18!D16</f>
        <v>14163.760585288861</v>
      </c>
      <c r="C16" s="16" t="s">
        <v>15</v>
      </c>
      <c r="D16" s="15">
        <f>Sheet18!U16</f>
        <v>14207.9125609037</v>
      </c>
      <c r="E16" s="17"/>
      <c r="F16" s="18">
        <f t="shared" si="0"/>
        <v>44.151975614839102</v>
      </c>
      <c r="G16" s="13">
        <f t="shared" si="1"/>
        <v>3.1172495008633394E-3</v>
      </c>
    </row>
    <row r="17" spans="1:7">
      <c r="A17" s="11" t="s">
        <v>16</v>
      </c>
      <c r="B17" s="15">
        <f>+Sheet18!D17</f>
        <v>12527.936112857968</v>
      </c>
      <c r="C17" s="16" t="s">
        <v>16</v>
      </c>
      <c r="D17" s="15">
        <f>Sheet18!U17</f>
        <v>12560.559008959901</v>
      </c>
      <c r="E17" s="17"/>
      <c r="F17" s="18">
        <f t="shared" si="0"/>
        <v>32.622896101933293</v>
      </c>
      <c r="G17" s="13">
        <f t="shared" si="1"/>
        <v>2.6040120102823749E-3</v>
      </c>
    </row>
    <row r="18" spans="1:7">
      <c r="A18" s="11" t="s">
        <v>17</v>
      </c>
      <c r="B18" s="15">
        <f>+Sheet18!D18</f>
        <v>0</v>
      </c>
      <c r="C18" s="16" t="s">
        <v>158</v>
      </c>
      <c r="D18" s="15">
        <f>Sheet18!U18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+Sheet18!D19</f>
        <v>13537545.681245698</v>
      </c>
      <c r="C19" s="16" t="s">
        <v>18</v>
      </c>
      <c r="D19" s="15">
        <f>Sheet18!U19</f>
        <v>13572063.584486</v>
      </c>
      <c r="E19" s="17"/>
      <c r="F19" s="18">
        <f t="shared" si="0"/>
        <v>34517.903240302578</v>
      </c>
      <c r="G19" s="13">
        <f t="shared" si="1"/>
        <v>2.549790342581959E-3</v>
      </c>
    </row>
    <row r="20" spans="1:7">
      <c r="A20" s="11" t="s">
        <v>19</v>
      </c>
      <c r="B20" s="15">
        <f>+Sheet18!D20</f>
        <v>116.01693689162073</v>
      </c>
      <c r="C20" s="16" t="s">
        <v>19</v>
      </c>
      <c r="D20" s="15">
        <f>Sheet18!U20</f>
        <v>116.318784763633</v>
      </c>
      <c r="E20" s="17"/>
      <c r="F20" s="18">
        <f t="shared" si="0"/>
        <v>0.30184787201227437</v>
      </c>
      <c r="G20" s="13">
        <f t="shared" si="1"/>
        <v>2.6017569511791461E-3</v>
      </c>
    </row>
    <row r="21" spans="1:7">
      <c r="A21" s="11" t="s">
        <v>20</v>
      </c>
      <c r="B21" s="15">
        <f>+Sheet18!D21</f>
        <v>952.203688145775</v>
      </c>
      <c r="C21" s="16" t="s">
        <v>20</v>
      </c>
      <c r="D21" s="15">
        <f>Sheet18!U21</f>
        <v>954.66639968207096</v>
      </c>
      <c r="E21" s="17"/>
      <c r="F21" s="18">
        <f t="shared" si="0"/>
        <v>2.4627115362959557</v>
      </c>
      <c r="G21" s="13">
        <f t="shared" si="1"/>
        <v>2.5863284998313141E-3</v>
      </c>
    </row>
    <row r="22" spans="1:7">
      <c r="A22" s="11" t="s">
        <v>21</v>
      </c>
      <c r="B22" s="15">
        <f>+Sheet18!D22</f>
        <v>0</v>
      </c>
      <c r="C22" s="16" t="s">
        <v>159</v>
      </c>
      <c r="D22" s="15">
        <f>Sheet18!U22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+Sheet18!D23</f>
        <v>80199.486801418418</v>
      </c>
      <c r="C23" s="16" t="s">
        <v>22</v>
      </c>
      <c r="D23" s="15">
        <f>Sheet18!U23</f>
        <v>80557.520224638996</v>
      </c>
      <c r="E23" s="17"/>
      <c r="F23" s="18">
        <f t="shared" si="0"/>
        <v>358.0334232205787</v>
      </c>
      <c r="G23" s="13">
        <f t="shared" si="1"/>
        <v>4.4642857142851433E-3</v>
      </c>
    </row>
    <row r="24" spans="1:7">
      <c r="A24" s="11" t="s">
        <v>23</v>
      </c>
      <c r="B24" s="15">
        <f>+Sheet18!D24</f>
        <v>0</v>
      </c>
      <c r="C24" s="16" t="s">
        <v>23</v>
      </c>
      <c r="D24" s="15">
        <f>Sheet18!U24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+Sheet18!D25</f>
        <v>0</v>
      </c>
      <c r="C25" s="16" t="s">
        <v>24</v>
      </c>
      <c r="D25" s="15">
        <f>Sheet18!U25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+Sheet18!D26</f>
        <v>0</v>
      </c>
      <c r="C26" s="16" t="s">
        <v>160</v>
      </c>
      <c r="D26" s="15">
        <f>Sheet18!U26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+Sheet18!D27</f>
        <v>22013920.22566596</v>
      </c>
      <c r="C27" s="16" t="s">
        <v>26</v>
      </c>
      <c r="D27" s="15">
        <f>Sheet18!U27</f>
        <v>22071031.188895501</v>
      </c>
      <c r="E27" s="17"/>
      <c r="F27" s="18">
        <f t="shared" si="0"/>
        <v>57110.963229540735</v>
      </c>
      <c r="G27" s="13">
        <f t="shared" si="1"/>
        <v>2.5943113559099285E-3</v>
      </c>
    </row>
    <row r="28" spans="1:7">
      <c r="A28" s="11" t="s">
        <v>27</v>
      </c>
      <c r="B28" s="15">
        <f>+Sheet18!D28</f>
        <v>1944.8893622104974</v>
      </c>
      <c r="C28" s="16" t="s">
        <v>27</v>
      </c>
      <c r="D28" s="15">
        <f>Sheet18!U28</f>
        <v>1949.27152040703</v>
      </c>
      <c r="E28" s="17"/>
      <c r="F28" s="18">
        <f t="shared" si="0"/>
        <v>4.3821581965326004</v>
      </c>
      <c r="G28" s="13">
        <f t="shared" si="1"/>
        <v>2.2531658004196764E-3</v>
      </c>
    </row>
    <row r="29" spans="1:7">
      <c r="A29" s="11" t="s">
        <v>28</v>
      </c>
      <c r="B29" s="15">
        <f>+Sheet18!D29</f>
        <v>0</v>
      </c>
      <c r="C29" s="16" t="s">
        <v>28</v>
      </c>
      <c r="D29" s="15">
        <f>Sheet18!U29</f>
        <v>0</v>
      </c>
      <c r="E29" s="17"/>
      <c r="F29" s="18" t="str">
        <f t="shared" si="0"/>
        <v/>
      </c>
      <c r="G29" s="13" t="str">
        <f t="shared" si="1"/>
        <v/>
      </c>
    </row>
    <row r="30" spans="1:7">
      <c r="A30" s="11" t="s">
        <v>29</v>
      </c>
      <c r="B30" s="15">
        <f>+Sheet18!D30</f>
        <v>0</v>
      </c>
      <c r="C30" s="16" t="s">
        <v>29</v>
      </c>
      <c r="D30" s="15">
        <f>Sheet18!U30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+Sheet18!D31</f>
        <v>752009.01965260215</v>
      </c>
      <c r="C31" s="16" t="s">
        <v>30</v>
      </c>
      <c r="D31" s="15">
        <f>Sheet18!U31</f>
        <v>753820.27270400396</v>
      </c>
      <c r="E31" s="17"/>
      <c r="F31" s="18">
        <f t="shared" si="0"/>
        <v>1811.2530514018144</v>
      </c>
      <c r="G31" s="13">
        <f t="shared" si="1"/>
        <v>2.4085522966712514E-3</v>
      </c>
    </row>
    <row r="32" spans="1:7">
      <c r="A32" s="11" t="s">
        <v>31</v>
      </c>
      <c r="B32" s="15">
        <f>+Sheet18!D32</f>
        <v>0</v>
      </c>
      <c r="C32" s="16" t="s">
        <v>31</v>
      </c>
      <c r="D32" s="15">
        <f>Sheet18!U32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+Sheet18!D33</f>
        <v>141201.91489567337</v>
      </c>
      <c r="C33" s="16" t="s">
        <v>32</v>
      </c>
      <c r="D33" s="15">
        <f>Sheet18!U33</f>
        <v>141699.83149940299</v>
      </c>
      <c r="E33" s="17"/>
      <c r="F33" s="18">
        <f t="shared" si="0"/>
        <v>497.9166037296236</v>
      </c>
      <c r="G33" s="13">
        <f t="shared" si="1"/>
        <v>3.5262737343011441E-3</v>
      </c>
    </row>
    <row r="34" spans="1:7">
      <c r="A34" s="11" t="s">
        <v>33</v>
      </c>
      <c r="B34" s="15">
        <f>+Sheet18!D34</f>
        <v>0</v>
      </c>
      <c r="C34" s="16" t="s">
        <v>33</v>
      </c>
      <c r="D34" s="15">
        <f>Sheet18!U34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+Sheet18!D35</f>
        <v>24386376.725150302</v>
      </c>
      <c r="C35" s="16" t="s">
        <v>34</v>
      </c>
      <c r="D35" s="15">
        <f>Sheet18!U35</f>
        <v>24431584.811154298</v>
      </c>
      <c r="E35" s="17"/>
      <c r="F35" s="18">
        <f t="shared" si="0"/>
        <v>45208.086003996432</v>
      </c>
      <c r="G35" s="13">
        <f t="shared" si="1"/>
        <v>1.8538254581039748E-3</v>
      </c>
    </row>
    <row r="36" spans="1:7">
      <c r="A36" s="11" t="s">
        <v>35</v>
      </c>
      <c r="B36" s="15">
        <f>+Sheet18!D36</f>
        <v>0</v>
      </c>
      <c r="C36" s="16" t="s">
        <v>35</v>
      </c>
      <c r="D36" s="15">
        <f>Sheet18!U36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+Sheet18!D37</f>
        <v>14435.708547306846</v>
      </c>
      <c r="C37" s="16" t="s">
        <v>36</v>
      </c>
      <c r="D37" s="15">
        <f>Sheet18!U37</f>
        <v>14483.0096548931</v>
      </c>
      <c r="E37" s="17"/>
      <c r="F37" s="18">
        <f t="shared" si="0"/>
        <v>47.301107586254147</v>
      </c>
      <c r="G37" s="13">
        <f t="shared" si="1"/>
        <v>3.2766737726275252E-3</v>
      </c>
    </row>
    <row r="38" spans="1:7">
      <c r="A38" s="11" t="s">
        <v>37</v>
      </c>
      <c r="B38" s="15">
        <f>+Sheet18!D38</f>
        <v>0</v>
      </c>
      <c r="C38" s="16" t="s">
        <v>37</v>
      </c>
      <c r="D38" s="15">
        <f>Sheet18!U38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+Sheet18!D39</f>
        <v>21081630.743512608</v>
      </c>
      <c r="C39" s="16" t="s">
        <v>38</v>
      </c>
      <c r="D39" s="15">
        <f>Sheet18!U39</f>
        <v>21161630.9643884</v>
      </c>
      <c r="E39" s="17"/>
      <c r="F39" s="18">
        <f t="shared" si="0"/>
        <v>80000.220875792205</v>
      </c>
      <c r="G39" s="13">
        <f t="shared" si="1"/>
        <v>3.7947833281546384E-3</v>
      </c>
    </row>
    <row r="40" spans="1:7">
      <c r="A40" s="11" t="s">
        <v>39</v>
      </c>
      <c r="B40" s="15">
        <f>+Sheet18!D40</f>
        <v>0</v>
      </c>
      <c r="C40" s="16" t="s">
        <v>39</v>
      </c>
      <c r="D40" s="15">
        <f>Sheet18!U40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+Sheet18!D41</f>
        <v>0</v>
      </c>
      <c r="C41" s="16" t="s">
        <v>40</v>
      </c>
      <c r="D41" s="15">
        <f>Sheet18!U41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+Sheet18!D42</f>
        <v>56927470.817572609</v>
      </c>
      <c r="C42" s="16" t="s">
        <v>41</v>
      </c>
      <c r="D42" s="15">
        <f>Sheet18!U42</f>
        <v>57105500.691379897</v>
      </c>
      <c r="E42" s="17"/>
      <c r="F42" s="18">
        <f t="shared" si="0"/>
        <v>178029.87380728871</v>
      </c>
      <c r="G42" s="13">
        <f t="shared" si="1"/>
        <v>3.127310439942077E-3</v>
      </c>
    </row>
    <row r="43" spans="1:7">
      <c r="A43" s="11" t="s">
        <v>42</v>
      </c>
      <c r="B43" s="15">
        <f>+Sheet18!D43</f>
        <v>0</v>
      </c>
      <c r="C43" s="16" t="s">
        <v>42</v>
      </c>
      <c r="D43" s="15">
        <f>Sheet18!U43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+Sheet18!D44</f>
        <v>0</v>
      </c>
      <c r="C44" s="16" t="s">
        <v>43</v>
      </c>
      <c r="D44" s="15">
        <f>Sheet18!U44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+Sheet18!D45</f>
        <v>0</v>
      </c>
      <c r="C45" s="16" t="s">
        <v>44</v>
      </c>
      <c r="D45" s="15">
        <f>Sheet18!U45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>
        <f>+Sheet18!D46</f>
        <v>0</v>
      </c>
      <c r="C46" s="16" t="s">
        <v>161</v>
      </c>
      <c r="D46" s="15">
        <f>Sheet18!U46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+Sheet18!D47</f>
        <v>1861154.6095718392</v>
      </c>
      <c r="C47" s="16" t="s">
        <v>112</v>
      </c>
      <c r="D47" s="15">
        <f>Sheet18!U47</f>
        <v>1182394.304</v>
      </c>
      <c r="E47" s="17"/>
      <c r="F47" s="18">
        <f>IF(D47-B47=0,"",D47+D51+D55+D59-B47)</f>
        <v>-263555.29682322219</v>
      </c>
      <c r="G47" s="13">
        <f>IF(B47=0,"",(D47+D51+D55+D59)/B47-1)</f>
        <v>-0.14160849156097433</v>
      </c>
    </row>
    <row r="48" spans="1:7">
      <c r="A48" s="11" t="s">
        <v>47</v>
      </c>
      <c r="B48" s="15">
        <f>+Sheet18!D48</f>
        <v>847.31805413482402</v>
      </c>
      <c r="C48" s="16" t="s">
        <v>113</v>
      </c>
      <c r="D48" s="15">
        <f>Sheet18!U48</f>
        <v>0</v>
      </c>
      <c r="E48" s="17"/>
      <c r="F48" s="18">
        <f t="shared" ref="F48:F49" si="2">IF(D48-B48=0,"",D48+D52+D56+D60-B48)</f>
        <v>-50.812615138447995</v>
      </c>
      <c r="G48" s="13">
        <f t="shared" ref="G48:G49" si="3">IF(B48=0,"",(D48+D52+D56+D60)/B48-1)</f>
        <v>-5.9968762485925753E-2</v>
      </c>
    </row>
    <row r="49" spans="1:7">
      <c r="A49" s="11" t="s">
        <v>48</v>
      </c>
      <c r="B49" s="15">
        <f>+Sheet18!D49</f>
        <v>1049.8204756999926</v>
      </c>
      <c r="C49" s="16" t="s">
        <v>114</v>
      </c>
      <c r="D49" s="15">
        <f>Sheet18!U49</f>
        <v>0</v>
      </c>
      <c r="E49" s="17"/>
      <c r="F49" s="18">
        <f t="shared" si="2"/>
        <v>-63.049819995669623</v>
      </c>
      <c r="G49" s="13">
        <f t="shared" si="3"/>
        <v>-6.005771601437826E-2</v>
      </c>
    </row>
    <row r="50" spans="1:7">
      <c r="A50" s="11"/>
      <c r="B50" s="15">
        <f>+Sheet18!D50</f>
        <v>0</v>
      </c>
      <c r="C50" s="16" t="s">
        <v>162</v>
      </c>
      <c r="D50" s="15">
        <f>Sheet18!U50</f>
        <v>0</v>
      </c>
      <c r="E50" s="17"/>
      <c r="F50" s="18"/>
      <c r="G50" s="13"/>
    </row>
    <row r="51" spans="1:7">
      <c r="A51" s="11"/>
      <c r="B51" s="15">
        <f>+Sheet18!D51</f>
        <v>0</v>
      </c>
      <c r="C51" s="16" t="s">
        <v>116</v>
      </c>
      <c r="D51" s="15">
        <f>Sheet18!U51</f>
        <v>415146.08874861698</v>
      </c>
      <c r="E51" s="17"/>
      <c r="F51" s="18"/>
      <c r="G51" s="13"/>
    </row>
    <row r="52" spans="1:7">
      <c r="A52" s="11"/>
      <c r="B52" s="15">
        <f>+Sheet18!D52</f>
        <v>0</v>
      </c>
      <c r="C52" s="16" t="s">
        <v>117</v>
      </c>
      <c r="D52" s="15">
        <f>Sheet18!U52</f>
        <v>796.50543899637603</v>
      </c>
      <c r="E52" s="17"/>
      <c r="F52" s="18"/>
      <c r="G52" s="13"/>
    </row>
    <row r="53" spans="1:7">
      <c r="A53" s="11"/>
      <c r="B53" s="15">
        <f>+Sheet18!D53</f>
        <v>0</v>
      </c>
      <c r="C53" s="16" t="s">
        <v>118</v>
      </c>
      <c r="D53" s="15">
        <f>Sheet18!U53</f>
        <v>986.77065570432296</v>
      </c>
      <c r="E53" s="17"/>
      <c r="F53" s="18"/>
      <c r="G53" s="13"/>
    </row>
    <row r="54" spans="1:7">
      <c r="A54" s="11"/>
      <c r="B54" s="15">
        <f>+Sheet18!D54</f>
        <v>0</v>
      </c>
      <c r="C54" s="16" t="s">
        <v>163</v>
      </c>
      <c r="D54" s="15">
        <f>Sheet18!U54</f>
        <v>0</v>
      </c>
      <c r="E54" s="17"/>
      <c r="F54" s="18"/>
      <c r="G54" s="13"/>
    </row>
    <row r="55" spans="1:7">
      <c r="A55" s="11"/>
      <c r="B55" s="15">
        <f>+Sheet18!D55</f>
        <v>0</v>
      </c>
      <c r="C55" s="16" t="s">
        <v>120</v>
      </c>
      <c r="D55" s="15">
        <f>Sheet18!U55</f>
        <v>58.92</v>
      </c>
      <c r="E55" s="17"/>
      <c r="F55" s="18"/>
      <c r="G55" s="13"/>
    </row>
    <row r="56" spans="1:7">
      <c r="A56" s="11"/>
      <c r="B56" s="15">
        <f>+Sheet18!D56</f>
        <v>0</v>
      </c>
      <c r="C56" s="16" t="s">
        <v>121</v>
      </c>
      <c r="D56" s="15">
        <f>Sheet18!U56</f>
        <v>0</v>
      </c>
      <c r="E56" s="17"/>
      <c r="F56" s="18"/>
      <c r="G56" s="13"/>
    </row>
    <row r="57" spans="1:7">
      <c r="A57" s="11"/>
      <c r="B57" s="15">
        <f>+Sheet18!D57</f>
        <v>0</v>
      </c>
      <c r="C57" s="16" t="s">
        <v>122</v>
      </c>
      <c r="D57" s="15">
        <f>Sheet18!U57</f>
        <v>0</v>
      </c>
      <c r="E57" s="17"/>
      <c r="F57" s="18"/>
      <c r="G57" s="13"/>
    </row>
    <row r="58" spans="1:7">
      <c r="A58" s="11"/>
      <c r="B58" s="15">
        <f>+Sheet18!D58</f>
        <v>0</v>
      </c>
      <c r="C58" s="16" t="s">
        <v>164</v>
      </c>
      <c r="D58" s="15">
        <f>Sheet18!U58</f>
        <v>0</v>
      </c>
      <c r="E58" s="17"/>
      <c r="F58" s="18"/>
      <c r="G58" s="13"/>
    </row>
    <row r="59" spans="1:7">
      <c r="A59" s="11"/>
      <c r="B59" s="15">
        <f>+Sheet18!D59</f>
        <v>0</v>
      </c>
      <c r="C59" s="16" t="s">
        <v>124</v>
      </c>
      <c r="D59" s="15">
        <f>Sheet18!U59</f>
        <v>0</v>
      </c>
      <c r="E59" s="17"/>
      <c r="F59" s="18"/>
      <c r="G59" s="13"/>
    </row>
    <row r="60" spans="1:7">
      <c r="A60" s="11"/>
      <c r="B60" s="15">
        <f>+Sheet18!D60</f>
        <v>0</v>
      </c>
      <c r="C60" s="16" t="s">
        <v>125</v>
      </c>
      <c r="D60" s="15">
        <f>Sheet18!U60</f>
        <v>0</v>
      </c>
      <c r="E60" s="17"/>
      <c r="F60" s="18"/>
      <c r="G60" s="13"/>
    </row>
    <row r="61" spans="1:7">
      <c r="A61" s="11"/>
      <c r="B61" s="15">
        <f>+Sheet18!D61</f>
        <v>0</v>
      </c>
      <c r="C61" s="16" t="s">
        <v>126</v>
      </c>
      <c r="D61" s="15">
        <f>Sheet18!U61</f>
        <v>0</v>
      </c>
      <c r="E61" s="17"/>
      <c r="F61" s="18"/>
      <c r="G61" s="13"/>
    </row>
    <row r="62" spans="1:7">
      <c r="A62" s="11" t="s">
        <v>49</v>
      </c>
      <c r="B62" s="15">
        <f>+Sheet18!D62</f>
        <v>0</v>
      </c>
      <c r="C62" s="16" t="s">
        <v>49</v>
      </c>
      <c r="D62" s="15">
        <f>Sheet18!U62</f>
        <v>0</v>
      </c>
      <c r="E62" s="17"/>
      <c r="F62" s="18"/>
      <c r="G62" s="13"/>
    </row>
    <row r="63" spans="1:7">
      <c r="A63" s="11" t="s">
        <v>50</v>
      </c>
      <c r="B63" s="15">
        <f>+Sheet18!D63</f>
        <v>9423810.8230108619</v>
      </c>
      <c r="C63" s="16" t="s">
        <v>50</v>
      </c>
      <c r="D63" s="15">
        <f>Sheet18!U63</f>
        <v>8563199.45840846</v>
      </c>
      <c r="E63" s="17"/>
      <c r="F63" s="18">
        <f t="shared" si="0"/>
        <v>-860611.36460240185</v>
      </c>
      <c r="G63" s="13">
        <f t="shared" si="1"/>
        <v>-9.1323073092785312E-2</v>
      </c>
    </row>
    <row r="64" spans="1:7">
      <c r="A64" s="11" t="s">
        <v>51</v>
      </c>
      <c r="B64" s="15">
        <f>+Sheet18!D64</f>
        <v>0</v>
      </c>
      <c r="C64" s="16" t="s">
        <v>51</v>
      </c>
      <c r="D64" s="15">
        <f>Sheet18!U64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+Sheet18!D65</f>
        <v>0</v>
      </c>
      <c r="C65" s="16" t="s">
        <v>52</v>
      </c>
      <c r="D65" s="15">
        <f>Sheet18!U65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+Sheet18!D66</f>
        <v>0</v>
      </c>
      <c r="C66" s="16" t="s">
        <v>53</v>
      </c>
      <c r="D66" s="15">
        <f>Sheet18!U66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+Sheet18!D67</f>
        <v>-8468.3430383557697</v>
      </c>
      <c r="C67" s="16" t="s">
        <v>54</v>
      </c>
      <c r="D67" s="15">
        <f>Sheet18!U67</f>
        <v>-8477.7210483650197</v>
      </c>
      <c r="E67" s="17"/>
      <c r="F67" s="18">
        <f t="shared" ref="F67:F96" si="4">IF(D67-B67=0,"",D67-B67)</f>
        <v>-9.3780100092499197</v>
      </c>
      <c r="G67" s="13">
        <f t="shared" ref="G67:G96" si="5">IF(B67=0,"",D67/B67-1)</f>
        <v>1.107419712070401E-3</v>
      </c>
    </row>
    <row r="68" spans="1:7">
      <c r="A68" s="11" t="s">
        <v>55</v>
      </c>
      <c r="B68" s="15">
        <f>+Sheet18!D68</f>
        <v>0</v>
      </c>
      <c r="C68" s="16" t="s">
        <v>55</v>
      </c>
      <c r="D68" s="15">
        <f>Sheet18!U68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+Sheet18!D69</f>
        <v>0</v>
      </c>
      <c r="C69" s="16" t="s">
        <v>56</v>
      </c>
      <c r="D69" s="15">
        <f>Sheet18!U69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+Sheet18!D70</f>
        <v>0</v>
      </c>
      <c r="C70" s="16" t="s">
        <v>57</v>
      </c>
      <c r="D70" s="15">
        <f>Sheet18!U70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+Sheet18!D71</f>
        <v>0</v>
      </c>
      <c r="C71" s="16" t="s">
        <v>58</v>
      </c>
      <c r="D71" s="15">
        <f>Sheet18!U71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+Sheet18!D72</f>
        <v>0</v>
      </c>
      <c r="C72" s="16" t="s">
        <v>59</v>
      </c>
      <c r="D72" s="15">
        <f>Sheet18!U72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+Sheet18!D73</f>
        <v>0</v>
      </c>
      <c r="C73" s="16" t="s">
        <v>60</v>
      </c>
      <c r="D73" s="15">
        <f>Sheet18!U73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+Sheet18!D74</f>
        <v>-3942.9139659998855</v>
      </c>
      <c r="C74" s="16" t="s">
        <v>61</v>
      </c>
      <c r="D74" s="15">
        <f>Sheet18!U74</f>
        <v>-3947.2820715325502</v>
      </c>
      <c r="E74" s="17"/>
      <c r="F74" s="18">
        <f t="shared" si="4"/>
        <v>-4.3681055326646856</v>
      </c>
      <c r="G74" s="13">
        <f t="shared" si="5"/>
        <v>1.1078368867114552E-3</v>
      </c>
    </row>
    <row r="75" spans="1:7">
      <c r="A75" s="11" t="s">
        <v>62</v>
      </c>
      <c r="B75" s="15">
        <f>+Sheet18!D75</f>
        <v>0</v>
      </c>
      <c r="C75" s="16" t="s">
        <v>62</v>
      </c>
      <c r="D75" s="15">
        <f>Sheet18!U75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+Sheet18!D76</f>
        <v>0</v>
      </c>
      <c r="C76" s="16" t="s">
        <v>63</v>
      </c>
      <c r="D76" s="15">
        <f>Sheet18!U76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+Sheet18!D77</f>
        <v>0</v>
      </c>
      <c r="C77" s="16" t="s">
        <v>64</v>
      </c>
      <c r="D77" s="15">
        <f>Sheet18!U77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+Sheet18!D78</f>
        <v>-10103.654319623722</v>
      </c>
      <c r="C78" s="16" t="s">
        <v>65</v>
      </c>
      <c r="D78" s="15">
        <f>Sheet18!U78</f>
        <v>-10107.8043162739</v>
      </c>
      <c r="E78" s="17"/>
      <c r="F78" s="18">
        <f t="shared" si="4"/>
        <v>-4.1499966501778545</v>
      </c>
      <c r="G78" s="13">
        <f t="shared" si="5"/>
        <v>4.1074214525704811E-4</v>
      </c>
    </row>
    <row r="79" spans="1:7">
      <c r="A79" s="11" t="s">
        <v>66</v>
      </c>
      <c r="B79" s="15">
        <f>+Sheet18!D79</f>
        <v>0</v>
      </c>
      <c r="C79" s="16" t="s">
        <v>66</v>
      </c>
      <c r="D79" s="15">
        <f>Sheet18!U79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+Sheet18!D80</f>
        <v>0</v>
      </c>
      <c r="C80" s="16" t="s">
        <v>67</v>
      </c>
      <c r="D80" s="15">
        <f>Sheet18!U80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+Sheet18!D81</f>
        <v>0</v>
      </c>
      <c r="C81" s="16" t="s">
        <v>68</v>
      </c>
      <c r="D81" s="15">
        <f>Sheet18!U81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+Sheet18!D82</f>
        <v>-22.706318963793475</v>
      </c>
      <c r="C82" s="16" t="s">
        <v>69</v>
      </c>
      <c r="D82" s="15">
        <f>Sheet18!U82</f>
        <v>-22.7063189637935</v>
      </c>
      <c r="E82" s="17"/>
      <c r="F82" s="18">
        <f t="shared" si="4"/>
        <v>-2.4868995751603507E-14</v>
      </c>
      <c r="G82" s="13">
        <f t="shared" si="5"/>
        <v>1.1102230246251565E-15</v>
      </c>
    </row>
    <row r="83" spans="1:7">
      <c r="A83" s="11" t="s">
        <v>70</v>
      </c>
      <c r="B83" s="15">
        <f>+Sheet18!D83</f>
        <v>0</v>
      </c>
      <c r="C83" s="16" t="s">
        <v>70</v>
      </c>
      <c r="D83" s="15">
        <f>Sheet18!U83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+Sheet18!D84</f>
        <v>0</v>
      </c>
      <c r="C84" s="16" t="s">
        <v>71</v>
      </c>
      <c r="D84" s="15">
        <f>Sheet18!U84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+Sheet18!D85</f>
        <v>-185.3180243155802</v>
      </c>
      <c r="C85" s="16" t="s">
        <v>72</v>
      </c>
      <c r="D85" s="15">
        <f>Sheet18!U85</f>
        <v>-185.41335385332201</v>
      </c>
      <c r="E85" s="17"/>
      <c r="F85" s="18">
        <f t="shared" si="4"/>
        <v>-9.5329537741804415E-2</v>
      </c>
      <c r="G85" s="13">
        <f t="shared" si="5"/>
        <v>5.144105010501665E-4</v>
      </c>
    </row>
    <row r="86" spans="1:7">
      <c r="A86" s="11" t="s">
        <v>73</v>
      </c>
      <c r="B86" s="15">
        <f>+Sheet18!D86</f>
        <v>0</v>
      </c>
      <c r="C86" s="16" t="s">
        <v>73</v>
      </c>
      <c r="D86" s="15">
        <f>Sheet18!U86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+Sheet18!D87</f>
        <v>0</v>
      </c>
      <c r="C87" s="16" t="s">
        <v>74</v>
      </c>
      <c r="D87" s="15">
        <f>Sheet18!U87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+Sheet18!D88</f>
        <v>-523017.28372654377</v>
      </c>
      <c r="C88" s="16" t="s">
        <v>75</v>
      </c>
      <c r="D88" s="15">
        <f>Sheet18!U88</f>
        <v>-524224.24391626398</v>
      </c>
      <c r="E88" s="17"/>
      <c r="F88" s="18">
        <f t="shared" si="4"/>
        <v>-1206.9601897202083</v>
      </c>
      <c r="G88" s="13">
        <f t="shared" si="5"/>
        <v>2.3076870062888055E-3</v>
      </c>
    </row>
    <row r="89" spans="1:7">
      <c r="A89" s="11" t="s">
        <v>76</v>
      </c>
      <c r="B89" s="15">
        <f>+Sheet18!D89</f>
        <v>0</v>
      </c>
      <c r="C89" s="16" t="s">
        <v>76</v>
      </c>
      <c r="D89" s="15">
        <f>Sheet18!U89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+Sheet18!D90</f>
        <v>0</v>
      </c>
      <c r="C90" s="16" t="s">
        <v>77</v>
      </c>
      <c r="D90" s="15">
        <f>Sheet18!U90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+Sheet18!D91</f>
        <v>-2541132.478684919</v>
      </c>
      <c r="C91" s="16" t="s">
        <v>78</v>
      </c>
      <c r="D91" s="15">
        <f>Sheet18!U91</f>
        <v>-2542519.99622672</v>
      </c>
      <c r="E91" s="17"/>
      <c r="F91" s="18">
        <f t="shared" si="4"/>
        <v>-1387.5175418010913</v>
      </c>
      <c r="G91" s="13">
        <f t="shared" si="5"/>
        <v>5.4602330002051502E-4</v>
      </c>
    </row>
    <row r="92" spans="1:7">
      <c r="A92" s="11" t="s">
        <v>79</v>
      </c>
      <c r="B92" s="15">
        <f>+Sheet18!D92</f>
        <v>0</v>
      </c>
      <c r="C92" s="16" t="s">
        <v>79</v>
      </c>
      <c r="D92" s="15">
        <f>Sheet18!U92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+Sheet18!D93</f>
        <v>0</v>
      </c>
      <c r="C93" s="16" t="s">
        <v>80</v>
      </c>
      <c r="D93" s="15">
        <f>Sheet18!U93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+Sheet18!D94</f>
        <v>0</v>
      </c>
      <c r="C94" s="16" t="s">
        <v>81</v>
      </c>
      <c r="D94" s="15">
        <f>Sheet18!U94</f>
        <v>0</v>
      </c>
      <c r="E94" s="17"/>
      <c r="F94" s="18" t="str">
        <f t="shared" si="4"/>
        <v/>
      </c>
      <c r="G94" s="13" t="str">
        <f t="shared" si="5"/>
        <v/>
      </c>
    </row>
    <row r="95" spans="1:7">
      <c r="A95" s="11" t="s">
        <v>82</v>
      </c>
      <c r="B95" s="15">
        <f>+Sheet18!D95</f>
        <v>0</v>
      </c>
      <c r="C95" s="16" t="s">
        <v>82</v>
      </c>
      <c r="D95" s="15">
        <f>Sheet18!U95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+Sheet18!D96</f>
        <v>-29032.514934244944</v>
      </c>
      <c r="C96" s="16" t="s">
        <v>83</v>
      </c>
      <c r="D96" s="15">
        <f>Sheet18!U96</f>
        <v>-29048.641000388299</v>
      </c>
      <c r="E96" s="17"/>
      <c r="F96" s="18">
        <f t="shared" si="4"/>
        <v>-16.126066143355274</v>
      </c>
      <c r="G96" s="13">
        <f t="shared" si="5"/>
        <v>5.5544847492128291E-4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Sheet18!E2</f>
        <v>0</v>
      </c>
      <c r="C2" s="11" t="s">
        <v>1</v>
      </c>
      <c r="D2" s="12">
        <f>Sheet18!V2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Sheet18!E3</f>
        <v>127416144.80474401</v>
      </c>
      <c r="C3" s="16" t="s">
        <v>2</v>
      </c>
      <c r="D3" s="15">
        <f>Sheet18!V3</f>
        <v>128190967.27274901</v>
      </c>
      <c r="E3" s="17"/>
      <c r="F3" s="18">
        <f t="shared" ref="F3:F66" si="0">IF(D3-B3=0,"",D3-B3)</f>
        <v>774822.46800500154</v>
      </c>
      <c r="G3" s="13">
        <f t="shared" ref="G3:G66" si="1">IF(B3=0,"",D3/B3-1)</f>
        <v>6.0810383895413267E-3</v>
      </c>
    </row>
    <row r="4" spans="1:7">
      <c r="A4" s="11" t="s">
        <v>3</v>
      </c>
      <c r="B4" s="15">
        <f>Sheet18!E4</f>
        <v>98950.850083244906</v>
      </c>
      <c r="C4" s="16" t="s">
        <v>3</v>
      </c>
      <c r="D4" s="15">
        <f>Sheet18!V4</f>
        <v>99530.024898238597</v>
      </c>
      <c r="E4" s="17"/>
      <c r="F4" s="18">
        <f t="shared" si="0"/>
        <v>579.17481499369023</v>
      </c>
      <c r="G4" s="13">
        <f t="shared" si="1"/>
        <v>5.8531565368711291E-3</v>
      </c>
    </row>
    <row r="5" spans="1:7">
      <c r="A5" s="11" t="s">
        <v>4</v>
      </c>
      <c r="B5" s="15">
        <f>Sheet18!E5</f>
        <v>19034.194273249701</v>
      </c>
      <c r="C5" s="16" t="s">
        <v>4</v>
      </c>
      <c r="D5" s="15">
        <f>Sheet18!V5</f>
        <v>19152.4336468603</v>
      </c>
      <c r="E5" s="17"/>
      <c r="F5" s="18">
        <f t="shared" si="0"/>
        <v>118.2393736105987</v>
      </c>
      <c r="G5" s="13">
        <f t="shared" si="1"/>
        <v>6.2119452976672207E-3</v>
      </c>
    </row>
    <row r="6" spans="1:7">
      <c r="A6" s="11" t="s">
        <v>5</v>
      </c>
      <c r="B6" s="15">
        <f>Sheet18!E6</f>
        <v>0</v>
      </c>
      <c r="C6" s="16" t="s">
        <v>5</v>
      </c>
      <c r="D6" s="15">
        <f>Sheet18!V6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Sheet18!E7</f>
        <v>9832211.1238435302</v>
      </c>
      <c r="C7" s="16" t="s">
        <v>6</v>
      </c>
      <c r="D7" s="15">
        <f>Sheet18!V7</f>
        <v>9890482.2974991109</v>
      </c>
      <c r="E7" s="17"/>
      <c r="F7" s="18">
        <f t="shared" si="0"/>
        <v>58271.173655580729</v>
      </c>
      <c r="G7" s="13">
        <f t="shared" si="1"/>
        <v>5.9265584232899293E-3</v>
      </c>
    </row>
    <row r="8" spans="1:7">
      <c r="A8" s="11" t="s">
        <v>7</v>
      </c>
      <c r="B8" s="15">
        <f>Sheet18!E8</f>
        <v>0</v>
      </c>
      <c r="C8" s="16" t="s">
        <v>7</v>
      </c>
      <c r="D8" s="15">
        <f>Sheet18!V8</f>
        <v>0</v>
      </c>
      <c r="E8" s="17"/>
      <c r="F8" s="18" t="str">
        <f t="shared" si="0"/>
        <v/>
      </c>
      <c r="G8" s="13" t="str">
        <f t="shared" si="1"/>
        <v/>
      </c>
    </row>
    <row r="9" spans="1:7">
      <c r="A9" s="11" t="s">
        <v>8</v>
      </c>
      <c r="B9" s="15">
        <f>Sheet18!E9</f>
        <v>3869.7877229606502</v>
      </c>
      <c r="C9" s="16" t="s">
        <v>8</v>
      </c>
      <c r="D9" s="15">
        <f>Sheet18!V9</f>
        <v>3892.5260291402601</v>
      </c>
      <c r="E9" s="17"/>
      <c r="F9" s="18">
        <f t="shared" si="0"/>
        <v>22.738306179609935</v>
      </c>
      <c r="G9" s="13">
        <f t="shared" si="1"/>
        <v>5.8758536145784301E-3</v>
      </c>
    </row>
    <row r="10" spans="1:7">
      <c r="A10" s="11" t="s">
        <v>9</v>
      </c>
      <c r="B10" s="15">
        <f>Sheet18!E10</f>
        <v>0</v>
      </c>
      <c r="C10" s="16" t="s">
        <v>156</v>
      </c>
      <c r="D10" s="15">
        <f>Sheet18!V10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Sheet18!E11</f>
        <v>415390.03780453699</v>
      </c>
      <c r="C11" s="16" t="s">
        <v>10</v>
      </c>
      <c r="D11" s="15">
        <f>Sheet18!V11</f>
        <v>416648.79549485398</v>
      </c>
      <c r="E11" s="17"/>
      <c r="F11" s="18">
        <f t="shared" si="0"/>
        <v>1258.7576903169975</v>
      </c>
      <c r="G11" s="13">
        <f t="shared" si="1"/>
        <v>3.0303030303036049E-3</v>
      </c>
    </row>
    <row r="12" spans="1:7">
      <c r="A12" s="11" t="s">
        <v>11</v>
      </c>
      <c r="B12" s="15">
        <f>Sheet18!E12</f>
        <v>0</v>
      </c>
      <c r="C12" s="16" t="s">
        <v>11</v>
      </c>
      <c r="D12" s="15">
        <f>Sheet18!V12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Sheet18!E13</f>
        <v>0</v>
      </c>
      <c r="C13" s="16" t="s">
        <v>12</v>
      </c>
      <c r="D13" s="15">
        <f>Sheet18!V13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Sheet18!E14</f>
        <v>0</v>
      </c>
      <c r="C14" s="16" t="s">
        <v>157</v>
      </c>
      <c r="D14" s="15">
        <f>Sheet18!V14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Sheet18!E15</f>
        <v>20051773.796208099</v>
      </c>
      <c r="C15" s="16" t="s">
        <v>14</v>
      </c>
      <c r="D15" s="15">
        <f>Sheet18!V15</f>
        <v>20163977.536340699</v>
      </c>
      <c r="E15" s="17"/>
      <c r="F15" s="18">
        <f t="shared" si="0"/>
        <v>112203.74013260007</v>
      </c>
      <c r="G15" s="13">
        <f t="shared" si="1"/>
        <v>5.5957014712493258E-3</v>
      </c>
    </row>
    <row r="16" spans="1:7">
      <c r="A16" s="11" t="s">
        <v>15</v>
      </c>
      <c r="B16" s="15">
        <f>Sheet18!E16</f>
        <v>1932.63526007275</v>
      </c>
      <c r="C16" s="16" t="s">
        <v>15</v>
      </c>
      <c r="D16" s="15">
        <f>Sheet18!V16</f>
        <v>1944.2200058203</v>
      </c>
      <c r="E16" s="17"/>
      <c r="F16" s="18">
        <f t="shared" si="0"/>
        <v>11.58474574754996</v>
      </c>
      <c r="G16" s="13">
        <f t="shared" si="1"/>
        <v>5.9942742362641965E-3</v>
      </c>
    </row>
    <row r="17" spans="1:7">
      <c r="A17" s="11" t="s">
        <v>16</v>
      </c>
      <c r="B17" s="15">
        <f>Sheet18!E17</f>
        <v>1060.5592146715801</v>
      </c>
      <c r="C17" s="16" t="s">
        <v>16</v>
      </c>
      <c r="D17" s="15">
        <f>Sheet18!V17</f>
        <v>1066.0426865377699</v>
      </c>
      <c r="E17" s="17"/>
      <c r="F17" s="18">
        <f t="shared" si="0"/>
        <v>5.4834718661898023</v>
      </c>
      <c r="G17" s="13">
        <f t="shared" si="1"/>
        <v>5.1703589864031674E-3</v>
      </c>
    </row>
    <row r="18" spans="1:7">
      <c r="A18" s="11" t="s">
        <v>17</v>
      </c>
      <c r="B18" s="15">
        <f>Sheet18!E18</f>
        <v>0</v>
      </c>
      <c r="C18" s="16" t="s">
        <v>158</v>
      </c>
      <c r="D18" s="15">
        <f>Sheet18!V18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Sheet18!E19</f>
        <v>6682324.3579020798</v>
      </c>
      <c r="C19" s="16" t="s">
        <v>18</v>
      </c>
      <c r="D19" s="15">
        <f>Sheet18!V19</f>
        <v>6719158.6973940497</v>
      </c>
      <c r="E19" s="17"/>
      <c r="F19" s="18">
        <f t="shared" si="0"/>
        <v>36834.339491969906</v>
      </c>
      <c r="G19" s="13">
        <f t="shared" si="1"/>
        <v>5.5122046639972666E-3</v>
      </c>
    </row>
    <row r="20" spans="1:7">
      <c r="A20" s="11" t="s">
        <v>19</v>
      </c>
      <c r="B20" s="15">
        <f>Sheet18!E20</f>
        <v>0</v>
      </c>
      <c r="C20" s="16" t="s">
        <v>19</v>
      </c>
      <c r="D20" s="15">
        <f>Sheet18!V20</f>
        <v>0</v>
      </c>
      <c r="E20" s="17"/>
      <c r="F20" s="18" t="str">
        <f t="shared" si="0"/>
        <v/>
      </c>
      <c r="G20" s="13" t="str">
        <f t="shared" si="1"/>
        <v/>
      </c>
    </row>
    <row r="21" spans="1:7">
      <c r="A21" s="11" t="s">
        <v>20</v>
      </c>
      <c r="B21" s="15">
        <f>Sheet18!E21</f>
        <v>363.61336719068902</v>
      </c>
      <c r="C21" s="16" t="s">
        <v>20</v>
      </c>
      <c r="D21" s="15">
        <f>Sheet18!V21</f>
        <v>365.97235875000001</v>
      </c>
      <c r="E21" s="17"/>
      <c r="F21" s="18">
        <f t="shared" si="0"/>
        <v>2.3589915593109936</v>
      </c>
      <c r="G21" s="13">
        <f t="shared" si="1"/>
        <v>6.4876370677371398E-3</v>
      </c>
    </row>
    <row r="22" spans="1:7">
      <c r="A22" s="11" t="s">
        <v>21</v>
      </c>
      <c r="B22" s="15">
        <f>Sheet18!E22</f>
        <v>0</v>
      </c>
      <c r="C22" s="16" t="s">
        <v>159</v>
      </c>
      <c r="D22" s="15">
        <f>Sheet18!V22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Sheet18!E23</f>
        <v>37905.022597217001</v>
      </c>
      <c r="C23" s="16" t="s">
        <v>22</v>
      </c>
      <c r="D23" s="15">
        <f>Sheet18!V23</f>
        <v>38105.578272334496</v>
      </c>
      <c r="E23" s="17"/>
      <c r="F23" s="18">
        <f t="shared" si="0"/>
        <v>200.55567511749541</v>
      </c>
      <c r="G23" s="13">
        <f t="shared" si="1"/>
        <v>5.2910052910037919E-3</v>
      </c>
    </row>
    <row r="24" spans="1:7">
      <c r="A24" s="11" t="s">
        <v>23</v>
      </c>
      <c r="B24" s="15">
        <f>Sheet18!E24</f>
        <v>0</v>
      </c>
      <c r="C24" s="16" t="s">
        <v>23</v>
      </c>
      <c r="D24" s="15">
        <f>Sheet18!V24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Sheet18!E25</f>
        <v>0</v>
      </c>
      <c r="C25" s="16" t="s">
        <v>24</v>
      </c>
      <c r="D25" s="15">
        <f>Sheet18!V25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Sheet18!E26</f>
        <v>0</v>
      </c>
      <c r="C26" s="16" t="s">
        <v>160</v>
      </c>
      <c r="D26" s="15">
        <f>Sheet18!V26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Sheet18!E27</f>
        <v>22542830.7716254</v>
      </c>
      <c r="C27" s="16" t="s">
        <v>26</v>
      </c>
      <c r="D27" s="15">
        <f>Sheet18!V27</f>
        <v>22677562.375387099</v>
      </c>
      <c r="E27" s="17"/>
      <c r="F27" s="18">
        <f t="shared" si="0"/>
        <v>134731.60376169905</v>
      </c>
      <c r="G27" s="13">
        <f t="shared" si="1"/>
        <v>5.9766941040646504E-3</v>
      </c>
    </row>
    <row r="28" spans="1:7">
      <c r="A28" s="11" t="s">
        <v>27</v>
      </c>
      <c r="B28" s="15">
        <f>Sheet18!E28</f>
        <v>0</v>
      </c>
      <c r="C28" s="16" t="s">
        <v>27</v>
      </c>
      <c r="D28" s="15">
        <f>Sheet18!V28</f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Sheet18!E29</f>
        <v>0</v>
      </c>
      <c r="C29" s="16" t="s">
        <v>28</v>
      </c>
      <c r="D29" s="15">
        <f>Sheet18!V29</f>
        <v>0</v>
      </c>
      <c r="E29" s="17"/>
      <c r="F29" s="18" t="str">
        <f t="shared" si="0"/>
        <v/>
      </c>
      <c r="G29" s="13" t="str">
        <f t="shared" si="1"/>
        <v/>
      </c>
    </row>
    <row r="30" spans="1:7">
      <c r="A30" s="11" t="s">
        <v>29</v>
      </c>
      <c r="B30" s="15">
        <f>Sheet18!E30</f>
        <v>0</v>
      </c>
      <c r="C30" s="16" t="s">
        <v>29</v>
      </c>
      <c r="D30" s="15">
        <f>Sheet18!V30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Sheet18!E31</f>
        <v>621305.43619646097</v>
      </c>
      <c r="C31" s="16" t="s">
        <v>30</v>
      </c>
      <c r="D31" s="15">
        <f>Sheet18!V31</f>
        <v>624865.83890050102</v>
      </c>
      <c r="E31" s="17"/>
      <c r="F31" s="18">
        <f t="shared" si="0"/>
        <v>3560.4027040400542</v>
      </c>
      <c r="G31" s="13">
        <f t="shared" si="1"/>
        <v>5.7305191563046254E-3</v>
      </c>
    </row>
    <row r="32" spans="1:7">
      <c r="A32" s="11" t="s">
        <v>31</v>
      </c>
      <c r="B32" s="15">
        <f>Sheet18!E32</f>
        <v>0</v>
      </c>
      <c r="C32" s="16" t="s">
        <v>31</v>
      </c>
      <c r="D32" s="15">
        <f>Sheet18!V32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Sheet18!E33</f>
        <v>117491.805139758</v>
      </c>
      <c r="C33" s="16" t="s">
        <v>32</v>
      </c>
      <c r="D33" s="15">
        <f>Sheet18!V33</f>
        <v>118266.148036064</v>
      </c>
      <c r="E33" s="17"/>
      <c r="F33" s="18">
        <f t="shared" si="0"/>
        <v>774.3428963059996</v>
      </c>
      <c r="G33" s="13">
        <f t="shared" si="1"/>
        <v>6.5906119612759717E-3</v>
      </c>
    </row>
    <row r="34" spans="1:7">
      <c r="A34" s="11" t="s">
        <v>33</v>
      </c>
      <c r="B34" s="15">
        <f>Sheet18!E34</f>
        <v>0</v>
      </c>
      <c r="C34" s="16" t="s">
        <v>33</v>
      </c>
      <c r="D34" s="15">
        <f>Sheet18!V34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Sheet18!E35</f>
        <v>39811149.691995397</v>
      </c>
      <c r="C35" s="16" t="s">
        <v>34</v>
      </c>
      <c r="D35" s="15">
        <f>Sheet18!V35</f>
        <v>40016845.955510899</v>
      </c>
      <c r="E35" s="17"/>
      <c r="F35" s="18">
        <f t="shared" si="0"/>
        <v>205696.26351550221</v>
      </c>
      <c r="G35" s="13">
        <f t="shared" si="1"/>
        <v>5.1668003839853149E-3</v>
      </c>
    </row>
    <row r="36" spans="1:7">
      <c r="A36" s="11" t="s">
        <v>35</v>
      </c>
      <c r="B36" s="15">
        <f>Sheet18!E36</f>
        <v>0</v>
      </c>
      <c r="C36" s="16" t="s">
        <v>35</v>
      </c>
      <c r="D36" s="15">
        <f>Sheet18!V36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Sheet18!E37</f>
        <v>16591.5808431314</v>
      </c>
      <c r="C37" s="16" t="s">
        <v>36</v>
      </c>
      <c r="D37" s="15">
        <f>Sheet18!V37</f>
        <v>16686.3475333358</v>
      </c>
      <c r="E37" s="17"/>
      <c r="F37" s="18">
        <f t="shared" si="0"/>
        <v>94.76669020440022</v>
      </c>
      <c r="G37" s="13">
        <f t="shared" si="1"/>
        <v>5.7117336256498064E-3</v>
      </c>
    </row>
    <row r="38" spans="1:7">
      <c r="A38" s="11" t="s">
        <v>37</v>
      </c>
      <c r="B38" s="15">
        <f>Sheet18!E38</f>
        <v>0</v>
      </c>
      <c r="C38" s="16" t="s">
        <v>37</v>
      </c>
      <c r="D38" s="15">
        <f>Sheet18!V38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Sheet18!E39</f>
        <v>705814.81636606203</v>
      </c>
      <c r="C39" s="16" t="s">
        <v>38</v>
      </c>
      <c r="D39" s="15">
        <f>Sheet18!V39</f>
        <v>710054.86571222905</v>
      </c>
      <c r="E39" s="17"/>
      <c r="F39" s="18">
        <f t="shared" si="0"/>
        <v>4240.0493461670121</v>
      </c>
      <c r="G39" s="13">
        <f t="shared" si="1"/>
        <v>6.0073113341503337E-3</v>
      </c>
    </row>
    <row r="40" spans="1:7">
      <c r="A40" s="11" t="s">
        <v>39</v>
      </c>
      <c r="B40" s="15">
        <f>Sheet18!E40</f>
        <v>0</v>
      </c>
      <c r="C40" s="16" t="s">
        <v>39</v>
      </c>
      <c r="D40" s="15">
        <f>Sheet18!V40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Sheet18!E41</f>
        <v>0</v>
      </c>
      <c r="C41" s="16" t="s">
        <v>40</v>
      </c>
      <c r="D41" s="15">
        <f>Sheet18!V41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Sheet18!E42</f>
        <v>33326928.4587369</v>
      </c>
      <c r="C42" s="16" t="s">
        <v>41</v>
      </c>
      <c r="D42" s="15">
        <f>Sheet18!V42</f>
        <v>33555858.657899998</v>
      </c>
      <c r="E42" s="17"/>
      <c r="F42" s="18">
        <f t="shared" si="0"/>
        <v>228930.19916309789</v>
      </c>
      <c r="G42" s="13">
        <f t="shared" si="1"/>
        <v>6.8692258708011877E-3</v>
      </c>
    </row>
    <row r="43" spans="1:7">
      <c r="A43" s="11" t="s">
        <v>42</v>
      </c>
      <c r="B43" s="15">
        <f>Sheet18!E43</f>
        <v>0</v>
      </c>
      <c r="C43" s="16" t="s">
        <v>42</v>
      </c>
      <c r="D43" s="15">
        <f>Sheet18!V43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Sheet18!E44</f>
        <v>0</v>
      </c>
      <c r="C44" s="16" t="s">
        <v>43</v>
      </c>
      <c r="D44" s="15">
        <f>Sheet18!V44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Sheet18!E45</f>
        <v>367840.51128351799</v>
      </c>
      <c r="C45" s="16" t="s">
        <v>44</v>
      </c>
      <c r="D45" s="15">
        <f>Sheet18!V45</f>
        <v>370385.69938864198</v>
      </c>
      <c r="E45" s="17"/>
      <c r="F45" s="18">
        <f t="shared" si="0"/>
        <v>2545.1881051239907</v>
      </c>
      <c r="G45" s="13">
        <f t="shared" si="1"/>
        <v>6.9192707900578299E-3</v>
      </c>
    </row>
    <row r="46" spans="1:7">
      <c r="A46" s="11"/>
      <c r="B46" s="15"/>
      <c r="C46" s="16" t="s">
        <v>161</v>
      </c>
      <c r="D46" s="15">
        <f>Sheet18!V46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Sheet18!E47</f>
        <v>5560481.05870819</v>
      </c>
      <c r="C47" s="16" t="s">
        <v>112</v>
      </c>
      <c r="D47" s="15">
        <f>Sheet18!V47</f>
        <v>517328.69236422097</v>
      </c>
      <c r="E47" s="17"/>
      <c r="F47" s="18">
        <f>IF(D47-B47=0,"",D47+D51+D55+D59-B47)</f>
        <v>-1537032.290607274</v>
      </c>
      <c r="G47" s="13">
        <f>IF(B47=0,"",(D47+D51+D55+D59)/B47-1)</f>
        <v>-0.27642074028831543</v>
      </c>
    </row>
    <row r="48" spans="1:7">
      <c r="A48" s="11" t="s">
        <v>47</v>
      </c>
      <c r="B48" s="15">
        <f>Sheet18!E48</f>
        <v>439.16909549383701</v>
      </c>
      <c r="C48" s="16" t="s">
        <v>113</v>
      </c>
      <c r="D48" s="15">
        <f>Sheet18!V48</f>
        <v>40.866663107373597</v>
      </c>
      <c r="E48" s="17"/>
      <c r="F48" s="18">
        <f t="shared" ref="F48:F49" si="2">IF(D48-B48=0,"",D48+D52+D56+D60-B48)</f>
        <v>-121.30703053691201</v>
      </c>
      <c r="G48" s="13">
        <f t="shared" ref="G48:G49" si="3">IF(B48=0,"",(D48+D52+D56+D60)/B48-1)</f>
        <v>-0.27621941475755396</v>
      </c>
    </row>
    <row r="49" spans="1:7">
      <c r="A49" s="11" t="s">
        <v>48</v>
      </c>
      <c r="B49" s="15">
        <f>Sheet18!E49</f>
        <v>2548.9208976242398</v>
      </c>
      <c r="C49" s="16" t="s">
        <v>114</v>
      </c>
      <c r="D49" s="15">
        <f>Sheet18!V49</f>
        <v>237.00351163354</v>
      </c>
      <c r="E49" s="17"/>
      <c r="F49" s="18">
        <f t="shared" si="2"/>
        <v>-704.76554092296351</v>
      </c>
      <c r="G49" s="13">
        <f t="shared" si="3"/>
        <v>-0.27649565021019318</v>
      </c>
    </row>
    <row r="50" spans="1:7">
      <c r="A50" s="11"/>
      <c r="B50" s="15">
        <f>Sheet18!E50</f>
        <v>0</v>
      </c>
      <c r="C50" s="16" t="s">
        <v>162</v>
      </c>
      <c r="D50" s="15">
        <f>Sheet18!V50</f>
        <v>0</v>
      </c>
      <c r="E50" s="17"/>
      <c r="F50" s="18"/>
      <c r="G50" s="13"/>
    </row>
    <row r="51" spans="1:7">
      <c r="A51" s="11"/>
      <c r="B51" s="15">
        <f>Sheet18!E51</f>
        <v>0</v>
      </c>
      <c r="C51" s="16" t="s">
        <v>116</v>
      </c>
      <c r="D51" s="15">
        <f>Sheet18!V51</f>
        <v>3473136.7053658799</v>
      </c>
      <c r="E51" s="17"/>
      <c r="F51" s="18"/>
      <c r="G51" s="13"/>
    </row>
    <row r="52" spans="1:7">
      <c r="A52" s="11"/>
      <c r="B52" s="15">
        <f>Sheet18!E52</f>
        <v>0</v>
      </c>
      <c r="C52" s="16" t="s">
        <v>117</v>
      </c>
      <c r="D52" s="15">
        <f>Sheet18!V52</f>
        <v>274.39127922689698</v>
      </c>
      <c r="E52" s="17"/>
      <c r="F52" s="18"/>
      <c r="G52" s="13"/>
    </row>
    <row r="53" spans="1:7">
      <c r="A53" s="11"/>
      <c r="B53" s="15">
        <f>Sheet18!E53</f>
        <v>0</v>
      </c>
      <c r="C53" s="16" t="s">
        <v>118</v>
      </c>
      <c r="D53" s="15">
        <f>Sheet18!V53</f>
        <v>1592.04654011603</v>
      </c>
      <c r="E53" s="17"/>
      <c r="F53" s="18"/>
      <c r="G53" s="13"/>
    </row>
    <row r="54" spans="1:7">
      <c r="A54" s="11"/>
      <c r="B54" s="15">
        <f>Sheet18!E54</f>
        <v>0</v>
      </c>
      <c r="C54" s="16" t="s">
        <v>163</v>
      </c>
      <c r="D54" s="15">
        <f>Sheet18!V54</f>
        <v>0</v>
      </c>
      <c r="E54" s="17"/>
      <c r="F54" s="18"/>
      <c r="G54" s="13"/>
    </row>
    <row r="55" spans="1:7">
      <c r="A55" s="11"/>
      <c r="B55" s="15">
        <f>Sheet18!E55</f>
        <v>0</v>
      </c>
      <c r="C55" s="16" t="s">
        <v>120</v>
      </c>
      <c r="D55" s="15">
        <f>Sheet18!V55</f>
        <v>16717.898802591801</v>
      </c>
      <c r="E55" s="17"/>
      <c r="F55" s="18"/>
      <c r="G55" s="13"/>
    </row>
    <row r="56" spans="1:7">
      <c r="A56" s="11"/>
      <c r="B56" s="15">
        <f>Sheet18!E56</f>
        <v>0</v>
      </c>
      <c r="C56" s="16" t="s">
        <v>121</v>
      </c>
      <c r="D56" s="15">
        <f>Sheet18!V56</f>
        <v>1.3199920536888701</v>
      </c>
      <c r="E56" s="17"/>
      <c r="F56" s="18"/>
      <c r="G56" s="13"/>
    </row>
    <row r="57" spans="1:7">
      <c r="A57" s="11"/>
      <c r="B57" s="15">
        <f>Sheet18!E57</f>
        <v>0</v>
      </c>
      <c r="C57" s="16" t="s">
        <v>122</v>
      </c>
      <c r="D57" s="15">
        <f>Sheet18!V57</f>
        <v>7.6626197421060498</v>
      </c>
      <c r="E57" s="17"/>
      <c r="F57" s="18"/>
      <c r="G57" s="13"/>
    </row>
    <row r="58" spans="1:7">
      <c r="A58" s="11"/>
      <c r="B58" s="15">
        <f>Sheet18!E58</f>
        <v>0</v>
      </c>
      <c r="C58" s="16" t="s">
        <v>164</v>
      </c>
      <c r="D58" s="15">
        <f>Sheet18!V58</f>
        <v>0</v>
      </c>
      <c r="E58" s="17"/>
      <c r="F58" s="18"/>
      <c r="G58" s="13"/>
    </row>
    <row r="59" spans="1:7">
      <c r="A59" s="11"/>
      <c r="B59" s="15">
        <f>Sheet18!E59</f>
        <v>0</v>
      </c>
      <c r="C59" s="16" t="s">
        <v>124</v>
      </c>
      <c r="D59" s="15">
        <f>Sheet18!V59</f>
        <v>16265.4715682232</v>
      </c>
      <c r="E59" s="17"/>
      <c r="F59" s="18"/>
      <c r="G59" s="13"/>
    </row>
    <row r="60" spans="1:7">
      <c r="A60" s="11"/>
      <c r="B60" s="15">
        <f>Sheet18!E60</f>
        <v>0</v>
      </c>
      <c r="C60" s="16" t="s">
        <v>125</v>
      </c>
      <c r="D60" s="15">
        <f>Sheet18!V60</f>
        <v>1.28413056896558</v>
      </c>
      <c r="E60" s="17"/>
      <c r="F60" s="18"/>
      <c r="G60" s="13"/>
    </row>
    <row r="61" spans="1:7">
      <c r="A61" s="11"/>
      <c r="B61" s="15">
        <f>Sheet18!E61</f>
        <v>0</v>
      </c>
      <c r="C61" s="16" t="s">
        <v>126</v>
      </c>
      <c r="D61" s="15">
        <f>Sheet18!V61</f>
        <v>7.4426852096003504</v>
      </c>
      <c r="E61" s="17"/>
      <c r="F61" s="18"/>
      <c r="G61" s="13"/>
    </row>
    <row r="62" spans="1:7">
      <c r="A62" s="11" t="s">
        <v>49</v>
      </c>
      <c r="B62" s="15">
        <f>Sheet18!E62</f>
        <v>0</v>
      </c>
      <c r="C62" s="16" t="s">
        <v>49</v>
      </c>
      <c r="D62" s="15">
        <f>Sheet18!V62</f>
        <v>0</v>
      </c>
      <c r="E62" s="17"/>
      <c r="F62" s="18"/>
      <c r="G62" s="13"/>
    </row>
    <row r="63" spans="1:7">
      <c r="A63" s="11" t="s">
        <v>50</v>
      </c>
      <c r="B63" s="15">
        <f>Sheet18!E63</f>
        <v>90143.3581284666</v>
      </c>
      <c r="C63" s="16" t="s">
        <v>50</v>
      </c>
      <c r="D63" s="15">
        <f>Sheet18!V63</f>
        <v>81083.817898451394</v>
      </c>
      <c r="E63" s="17"/>
      <c r="F63" s="18">
        <f t="shared" si="0"/>
        <v>-9059.5402300152055</v>
      </c>
      <c r="G63" s="13">
        <f t="shared" si="1"/>
        <v>-0.10050147252229191</v>
      </c>
    </row>
    <row r="64" spans="1:7">
      <c r="A64" s="11" t="s">
        <v>51</v>
      </c>
      <c r="B64" s="15">
        <f>Sheet18!E64</f>
        <v>0</v>
      </c>
      <c r="C64" s="16" t="s">
        <v>51</v>
      </c>
      <c r="D64" s="15">
        <f>Sheet18!V64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Sheet18!E65</f>
        <v>0</v>
      </c>
      <c r="C65" s="16" t="s">
        <v>52</v>
      </c>
      <c r="D65" s="15">
        <f>Sheet18!V65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Sheet18!E66</f>
        <v>0</v>
      </c>
      <c r="C66" s="16" t="s">
        <v>53</v>
      </c>
      <c r="D66" s="15">
        <f>Sheet18!V66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Sheet18!E67</f>
        <v>-3697.8414200000002</v>
      </c>
      <c r="C67" s="16" t="s">
        <v>54</v>
      </c>
      <c r="D67" s="15">
        <f>Sheet18!V67</f>
        <v>-3703.8346799999999</v>
      </c>
      <c r="E67" s="17"/>
      <c r="F67" s="18">
        <f t="shared" ref="F67:F96" si="4">IF(D67-B67=0,"",D67-B67)</f>
        <v>-5.9932599999997365</v>
      </c>
      <c r="G67" s="13">
        <f t="shared" ref="G67:G96" si="5">IF(B67=0,"",D67/B67-1)</f>
        <v>1.6207455429497752E-3</v>
      </c>
    </row>
    <row r="68" spans="1:7">
      <c r="A68" s="11" t="s">
        <v>55</v>
      </c>
      <c r="B68" s="15">
        <f>Sheet18!E68</f>
        <v>0</v>
      </c>
      <c r="C68" s="16" t="s">
        <v>55</v>
      </c>
      <c r="D68" s="15">
        <f>Sheet18!V68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Sheet18!E69</f>
        <v>0</v>
      </c>
      <c r="C69" s="16" t="s">
        <v>56</v>
      </c>
      <c r="D69" s="15">
        <f>Sheet18!V69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Sheet18!E70</f>
        <v>0</v>
      </c>
      <c r="C70" s="16" t="s">
        <v>57</v>
      </c>
      <c r="D70" s="15">
        <f>Sheet18!V70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Sheet18!E71</f>
        <v>0</v>
      </c>
      <c r="C71" s="16" t="s">
        <v>58</v>
      </c>
      <c r="D71" s="15">
        <f>Sheet18!V71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Sheet18!E72</f>
        <v>0</v>
      </c>
      <c r="C72" s="16" t="s">
        <v>59</v>
      </c>
      <c r="D72" s="15">
        <f>Sheet18!V72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Sheet18!E73</f>
        <v>0</v>
      </c>
      <c r="C73" s="16" t="s">
        <v>60</v>
      </c>
      <c r="D73" s="15">
        <f>Sheet18!V73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Sheet18!E74</f>
        <v>-130327.154018</v>
      </c>
      <c r="C74" s="16" t="s">
        <v>61</v>
      </c>
      <c r="D74" s="15">
        <f>Sheet18!V74</f>
        <v>-130538.38117199999</v>
      </c>
      <c r="E74" s="17"/>
      <c r="F74" s="18">
        <f t="shared" si="4"/>
        <v>-211.22715399999288</v>
      </c>
      <c r="G74" s="13">
        <f t="shared" si="5"/>
        <v>1.6207455429497752E-3</v>
      </c>
    </row>
    <row r="75" spans="1:7">
      <c r="A75" s="11" t="s">
        <v>62</v>
      </c>
      <c r="B75" s="15">
        <f>Sheet18!E75</f>
        <v>0</v>
      </c>
      <c r="C75" s="16" t="s">
        <v>62</v>
      </c>
      <c r="D75" s="15">
        <f>Sheet18!V75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Sheet18!E76</f>
        <v>0</v>
      </c>
      <c r="C76" s="16" t="s">
        <v>63</v>
      </c>
      <c r="D76" s="15">
        <f>Sheet18!V76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Sheet18!E77</f>
        <v>0</v>
      </c>
      <c r="C77" s="16" t="s">
        <v>64</v>
      </c>
      <c r="D77" s="15">
        <f>Sheet18!V77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Sheet18!E78</f>
        <v>-161502.649768</v>
      </c>
      <c r="C78" s="16" t="s">
        <v>65</v>
      </c>
      <c r="D78" s="15">
        <f>Sheet18!V78</f>
        <v>-161721.55289600001</v>
      </c>
      <c r="E78" s="17"/>
      <c r="F78" s="18">
        <f t="shared" si="4"/>
        <v>-218.90312800000538</v>
      </c>
      <c r="G78" s="13">
        <f t="shared" si="5"/>
        <v>1.3554150864674153E-3</v>
      </c>
    </row>
    <row r="79" spans="1:7">
      <c r="A79" s="11" t="s">
        <v>66</v>
      </c>
      <c r="B79" s="15">
        <f>Sheet18!E79</f>
        <v>0</v>
      </c>
      <c r="C79" s="16" t="s">
        <v>66</v>
      </c>
      <c r="D79" s="15">
        <f>Sheet18!V79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Sheet18!E80</f>
        <v>0</v>
      </c>
      <c r="C80" s="16" t="s">
        <v>67</v>
      </c>
      <c r="D80" s="15">
        <f>Sheet18!V80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Sheet18!E81</f>
        <v>0</v>
      </c>
      <c r="C81" s="16" t="s">
        <v>68</v>
      </c>
      <c r="D81" s="15">
        <f>Sheet18!V81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Sheet18!E82</f>
        <v>0</v>
      </c>
      <c r="C82" s="16" t="s">
        <v>69</v>
      </c>
      <c r="D82" s="15">
        <f>Sheet18!V82</f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Sheet18!E83</f>
        <v>0</v>
      </c>
      <c r="C83" s="16" t="s">
        <v>70</v>
      </c>
      <c r="D83" s="15">
        <f>Sheet18!V83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Sheet18!E84</f>
        <v>0</v>
      </c>
      <c r="C84" s="16" t="s">
        <v>71</v>
      </c>
      <c r="D84" s="15">
        <f>Sheet18!V84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Sheet18!E85</f>
        <v>0</v>
      </c>
      <c r="C85" s="16" t="s">
        <v>72</v>
      </c>
      <c r="D85" s="15">
        <f>Sheet18!V85</f>
        <v>0</v>
      </c>
      <c r="E85" s="17"/>
      <c r="F85" s="18" t="str">
        <f t="shared" si="4"/>
        <v/>
      </c>
      <c r="G85" s="13" t="str">
        <f t="shared" si="5"/>
        <v/>
      </c>
    </row>
    <row r="86" spans="1:7">
      <c r="A86" s="11" t="s">
        <v>73</v>
      </c>
      <c r="B86" s="15">
        <f>Sheet18!E86</f>
        <v>0</v>
      </c>
      <c r="C86" s="16" t="s">
        <v>73</v>
      </c>
      <c r="D86" s="15">
        <f>Sheet18!V86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Sheet18!E87</f>
        <v>0</v>
      </c>
      <c r="C87" s="16" t="s">
        <v>74</v>
      </c>
      <c r="D87" s="15">
        <f>Sheet18!V87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Sheet18!E88</f>
        <v>-641682.63294000004</v>
      </c>
      <c r="C88" s="16" t="s">
        <v>75</v>
      </c>
      <c r="D88" s="15">
        <f>Sheet18!V88</f>
        <v>-641604.73277999996</v>
      </c>
      <c r="E88" s="17"/>
      <c r="F88" s="18">
        <f t="shared" si="4"/>
        <v>77.900160000077449</v>
      </c>
      <c r="G88" s="13">
        <f t="shared" si="5"/>
        <v>-1.2139982602177302E-4</v>
      </c>
    </row>
    <row r="89" spans="1:7">
      <c r="A89" s="11" t="s">
        <v>76</v>
      </c>
      <c r="B89" s="15">
        <f>Sheet18!E89</f>
        <v>0</v>
      </c>
      <c r="C89" s="16" t="s">
        <v>76</v>
      </c>
      <c r="D89" s="15">
        <f>Sheet18!V89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Sheet18!E90</f>
        <v>0</v>
      </c>
      <c r="C90" s="16" t="s">
        <v>77</v>
      </c>
      <c r="D90" s="15">
        <f>Sheet18!V90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Sheet18!E91</f>
        <v>-932503.99111599999</v>
      </c>
      <c r="C91" s="16" t="s">
        <v>78</v>
      </c>
      <c r="D91" s="15">
        <f>Sheet18!V91</f>
        <v>-933001.15614400001</v>
      </c>
      <c r="E91" s="17"/>
      <c r="F91" s="18">
        <f t="shared" si="4"/>
        <v>-497.16502800001763</v>
      </c>
      <c r="G91" s="13">
        <f t="shared" si="5"/>
        <v>5.331505631467337E-4</v>
      </c>
    </row>
    <row r="92" spans="1:7">
      <c r="A92" s="11" t="s">
        <v>79</v>
      </c>
      <c r="B92" s="15">
        <f>Sheet18!E92</f>
        <v>0</v>
      </c>
      <c r="C92" s="16" t="s">
        <v>79</v>
      </c>
      <c r="D92" s="15">
        <f>Sheet18!V92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Sheet18!E93</f>
        <v>0</v>
      </c>
      <c r="C93" s="16" t="s">
        <v>80</v>
      </c>
      <c r="D93" s="15">
        <f>Sheet18!V93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Sheet18!E94</f>
        <v>-116813.60215999999</v>
      </c>
      <c r="C94" s="16" t="s">
        <v>81</v>
      </c>
      <c r="D94" s="15">
        <f>Sheet18!V94</f>
        <v>-116803.23616</v>
      </c>
      <c r="E94" s="17"/>
      <c r="F94" s="18">
        <f t="shared" si="4"/>
        <v>10.365999999994528</v>
      </c>
      <c r="G94" s="13">
        <f t="shared" si="5"/>
        <v>-8.873966565803304E-5</v>
      </c>
    </row>
    <row r="95" spans="1:7">
      <c r="A95" s="11" t="s">
        <v>82</v>
      </c>
      <c r="B95" s="15">
        <f>Sheet18!E95</f>
        <v>0</v>
      </c>
      <c r="C95" s="16" t="s">
        <v>82</v>
      </c>
      <c r="D95" s="15">
        <f>Sheet18!V95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Sheet18!E96</f>
        <v>-2839.366642</v>
      </c>
      <c r="C96" s="16" t="s">
        <v>83</v>
      </c>
      <c r="D96" s="15">
        <f>Sheet18!V96</f>
        <v>-2842.1406400000001</v>
      </c>
      <c r="E96" s="17"/>
      <c r="F96" s="18">
        <f t="shared" si="4"/>
        <v>-2.7739980000001196</v>
      </c>
      <c r="G96" s="13">
        <f t="shared" si="5"/>
        <v>9.7697773826288525E-4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Sheet18!F2</f>
        <v>0</v>
      </c>
      <c r="C2" s="11" t="s">
        <v>1</v>
      </c>
      <c r="D2" s="12">
        <f>Sheet18!W2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Sheet18!F3</f>
        <v>159395293.82730201</v>
      </c>
      <c r="C3" s="16" t="s">
        <v>2</v>
      </c>
      <c r="D3" s="15">
        <f>Sheet18!W3</f>
        <v>160025643.53820401</v>
      </c>
      <c r="E3" s="17"/>
      <c r="F3" s="18">
        <f t="shared" ref="F3:F66" si="0">IF(D3-B3=0,"",D3-B3)</f>
        <v>630349.71090200543</v>
      </c>
      <c r="G3" s="13">
        <f t="shared" ref="G3:G66" si="1">IF(B3=0,"",D3/B3-1)</f>
        <v>3.954631882575832E-3</v>
      </c>
    </row>
    <row r="4" spans="1:7">
      <c r="A4" s="11" t="s">
        <v>3</v>
      </c>
      <c r="B4" s="15">
        <f>Sheet18!F4</f>
        <v>1265791.3074171999</v>
      </c>
      <c r="C4" s="16" t="s">
        <v>3</v>
      </c>
      <c r="D4" s="15">
        <f>Sheet18!W4</f>
        <v>1271164.0694742401</v>
      </c>
      <c r="E4" s="17"/>
      <c r="F4" s="18">
        <f t="shared" si="0"/>
        <v>5372.7620570401195</v>
      </c>
      <c r="G4" s="13">
        <f t="shared" si="1"/>
        <v>4.2445875758170271E-3</v>
      </c>
    </row>
    <row r="5" spans="1:7">
      <c r="A5" s="11" t="s">
        <v>4</v>
      </c>
      <c r="B5" s="15">
        <f>Sheet18!F5</f>
        <v>64321.092155550497</v>
      </c>
      <c r="C5" s="16" t="s">
        <v>4</v>
      </c>
      <c r="D5" s="15">
        <f>Sheet18!W5</f>
        <v>64624.709835246198</v>
      </c>
      <c r="E5" s="17"/>
      <c r="F5" s="18">
        <f t="shared" si="0"/>
        <v>303.61767969570064</v>
      </c>
      <c r="G5" s="13">
        <f t="shared" si="1"/>
        <v>4.7203439730383323E-3</v>
      </c>
    </row>
    <row r="6" spans="1:7">
      <c r="A6" s="11" t="s">
        <v>5</v>
      </c>
      <c r="B6" s="15">
        <f>Sheet18!F6</f>
        <v>0</v>
      </c>
      <c r="C6" s="16" t="s">
        <v>5</v>
      </c>
      <c r="D6" s="15">
        <f>Sheet18!W6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Sheet18!F7</f>
        <v>13565205.118646899</v>
      </c>
      <c r="C7" s="16" t="s">
        <v>6</v>
      </c>
      <c r="D7" s="15">
        <f>Sheet18!W7</f>
        <v>13617206.8644691</v>
      </c>
      <c r="E7" s="17"/>
      <c r="F7" s="18">
        <f t="shared" si="0"/>
        <v>52001.745822200552</v>
      </c>
      <c r="G7" s="13">
        <f t="shared" si="1"/>
        <v>3.833465499958999E-3</v>
      </c>
    </row>
    <row r="8" spans="1:7">
      <c r="A8" s="11" t="s">
        <v>7</v>
      </c>
      <c r="B8" s="15">
        <f>Sheet18!F8</f>
        <v>0</v>
      </c>
      <c r="C8" s="16" t="s">
        <v>7</v>
      </c>
      <c r="D8" s="15">
        <f>Sheet18!W8</f>
        <v>0</v>
      </c>
      <c r="E8" s="17"/>
      <c r="F8" s="18" t="str">
        <f t="shared" si="0"/>
        <v/>
      </c>
      <c r="G8" s="13" t="str">
        <f t="shared" si="1"/>
        <v/>
      </c>
    </row>
    <row r="9" spans="1:7">
      <c r="A9" s="11" t="s">
        <v>8</v>
      </c>
      <c r="B9" s="15">
        <f>Sheet18!F9</f>
        <v>5750.5525958625803</v>
      </c>
      <c r="C9" s="16" t="s">
        <v>8</v>
      </c>
      <c r="D9" s="15">
        <f>Sheet18!W9</f>
        <v>5777.5050536682902</v>
      </c>
      <c r="E9" s="17"/>
      <c r="F9" s="18">
        <f t="shared" si="0"/>
        <v>26.952457805709855</v>
      </c>
      <c r="G9" s="13">
        <f t="shared" si="1"/>
        <v>4.6869335348922458E-3</v>
      </c>
    </row>
    <row r="10" spans="1:7">
      <c r="A10" s="11" t="s">
        <v>9</v>
      </c>
      <c r="B10" s="15">
        <f>Sheet18!F10</f>
        <v>0</v>
      </c>
      <c r="C10" s="16" t="s">
        <v>156</v>
      </c>
      <c r="D10" s="15">
        <f>Sheet18!W10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Sheet18!F11</f>
        <v>216817.14320450099</v>
      </c>
      <c r="C11" s="16" t="s">
        <v>10</v>
      </c>
      <c r="D11" s="15">
        <f>Sheet18!W11</f>
        <v>217849.60579119</v>
      </c>
      <c r="E11" s="17"/>
      <c r="F11" s="18">
        <f t="shared" si="0"/>
        <v>1032.4625866890128</v>
      </c>
      <c r="G11" s="13">
        <f t="shared" si="1"/>
        <v>4.7619047619089638E-3</v>
      </c>
    </row>
    <row r="12" spans="1:7">
      <c r="A12" s="11" t="s">
        <v>11</v>
      </c>
      <c r="B12" s="15">
        <f>Sheet18!F12</f>
        <v>0</v>
      </c>
      <c r="C12" s="16" t="s">
        <v>11</v>
      </c>
      <c r="D12" s="15">
        <f>Sheet18!W12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Sheet18!F13</f>
        <v>0</v>
      </c>
      <c r="C13" s="16" t="s">
        <v>12</v>
      </c>
      <c r="D13" s="15">
        <f>Sheet18!W13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Sheet18!F14</f>
        <v>0</v>
      </c>
      <c r="C14" s="16" t="s">
        <v>157</v>
      </c>
      <c r="D14" s="15">
        <f>Sheet18!W14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Sheet18!F15</f>
        <v>28987844.966691598</v>
      </c>
      <c r="C15" s="16" t="s">
        <v>14</v>
      </c>
      <c r="D15" s="15">
        <f>Sheet18!W15</f>
        <v>29108058.3808887</v>
      </c>
      <c r="E15" s="17"/>
      <c r="F15" s="18">
        <f t="shared" si="0"/>
        <v>120213.41419710219</v>
      </c>
      <c r="G15" s="13">
        <f t="shared" si="1"/>
        <v>4.1470283263633778E-3</v>
      </c>
    </row>
    <row r="16" spans="1:7">
      <c r="A16" s="11" t="s">
        <v>15</v>
      </c>
      <c r="B16" s="15">
        <f>Sheet18!F16</f>
        <v>2070.1320163015998</v>
      </c>
      <c r="C16" s="16" t="s">
        <v>15</v>
      </c>
      <c r="D16" s="15">
        <f>Sheet18!W16</f>
        <v>2080.22729558728</v>
      </c>
      <c r="E16" s="17"/>
      <c r="F16" s="18">
        <f t="shared" si="0"/>
        <v>10.095279285680135</v>
      </c>
      <c r="G16" s="13">
        <f t="shared" si="1"/>
        <v>4.8766355025589014E-3</v>
      </c>
    </row>
    <row r="17" spans="1:7">
      <c r="A17" s="11" t="s">
        <v>16</v>
      </c>
      <c r="B17" s="15">
        <f>Sheet18!F17</f>
        <v>13660.933065458599</v>
      </c>
      <c r="C17" s="16" t="s">
        <v>16</v>
      </c>
      <c r="D17" s="15">
        <f>Sheet18!W17</f>
        <v>13715.842469898</v>
      </c>
      <c r="E17" s="17"/>
      <c r="F17" s="18">
        <f t="shared" si="0"/>
        <v>54.909404439400532</v>
      </c>
      <c r="G17" s="13">
        <f t="shared" si="1"/>
        <v>4.0194475865076296E-3</v>
      </c>
    </row>
    <row r="18" spans="1:7">
      <c r="A18" s="11" t="s">
        <v>17</v>
      </c>
      <c r="B18" s="15">
        <f>Sheet18!F18</f>
        <v>0</v>
      </c>
      <c r="C18" s="16" t="s">
        <v>158</v>
      </c>
      <c r="D18" s="15">
        <f>Sheet18!W18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Sheet18!F19</f>
        <v>13744500.207327999</v>
      </c>
      <c r="C19" s="16" t="s">
        <v>18</v>
      </c>
      <c r="D19" s="15">
        <f>Sheet18!W19</f>
        <v>13797330.4196814</v>
      </c>
      <c r="E19" s="17"/>
      <c r="F19" s="18">
        <f t="shared" si="0"/>
        <v>52830.212353400886</v>
      </c>
      <c r="G19" s="13">
        <f t="shared" si="1"/>
        <v>3.8437346979873777E-3</v>
      </c>
    </row>
    <row r="20" spans="1:7">
      <c r="A20" s="11" t="s">
        <v>19</v>
      </c>
      <c r="B20" s="15">
        <f>Sheet18!F20</f>
        <v>1123.60215762436</v>
      </c>
      <c r="C20" s="16" t="s">
        <v>19</v>
      </c>
      <c r="D20" s="15">
        <f>Sheet18!W20</f>
        <v>1128.6065645788401</v>
      </c>
      <c r="E20" s="17"/>
      <c r="F20" s="18">
        <f t="shared" si="0"/>
        <v>5.0044069544801459</v>
      </c>
      <c r="G20" s="13">
        <f t="shared" si="1"/>
        <v>4.4538958211517432E-3</v>
      </c>
    </row>
    <row r="21" spans="1:7">
      <c r="A21" s="11" t="s">
        <v>20</v>
      </c>
      <c r="B21" s="15">
        <f>Sheet18!F21</f>
        <v>1383.1194689489701</v>
      </c>
      <c r="C21" s="16" t="s">
        <v>20</v>
      </c>
      <c r="D21" s="15">
        <f>Sheet18!W21</f>
        <v>1388.5157219832499</v>
      </c>
      <c r="E21" s="17"/>
      <c r="F21" s="18">
        <f t="shared" si="0"/>
        <v>5.39625303427988</v>
      </c>
      <c r="G21" s="13">
        <f t="shared" si="1"/>
        <v>3.901508984166302E-3</v>
      </c>
    </row>
    <row r="22" spans="1:7">
      <c r="A22" s="11" t="s">
        <v>21</v>
      </c>
      <c r="B22" s="15">
        <f>Sheet18!F22</f>
        <v>0</v>
      </c>
      <c r="C22" s="16" t="s">
        <v>159</v>
      </c>
      <c r="D22" s="15">
        <f>Sheet18!W22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Sheet18!F23</f>
        <v>123532.464399444</v>
      </c>
      <c r="C23" s="16" t="s">
        <v>22</v>
      </c>
      <c r="D23" s="15">
        <f>Sheet18!W23</f>
        <v>124032.595834259</v>
      </c>
      <c r="E23" s="17"/>
      <c r="F23" s="18">
        <f t="shared" si="0"/>
        <v>500.13143481500447</v>
      </c>
      <c r="G23" s="13">
        <f t="shared" si="1"/>
        <v>4.0485829959469033E-3</v>
      </c>
    </row>
    <row r="24" spans="1:7">
      <c r="A24" s="11" t="s">
        <v>23</v>
      </c>
      <c r="B24" s="15">
        <f>Sheet18!F24</f>
        <v>0</v>
      </c>
      <c r="C24" s="16" t="s">
        <v>23</v>
      </c>
      <c r="D24" s="15">
        <f>Sheet18!W24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Sheet18!F25</f>
        <v>0</v>
      </c>
      <c r="C25" s="16" t="s">
        <v>24</v>
      </c>
      <c r="D25" s="15">
        <f>Sheet18!W25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Sheet18!F26</f>
        <v>0</v>
      </c>
      <c r="C26" s="16" t="s">
        <v>160</v>
      </c>
      <c r="D26" s="15">
        <f>Sheet18!W26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Sheet18!F27</f>
        <v>17861446.090478498</v>
      </c>
      <c r="C27" s="16" t="s">
        <v>26</v>
      </c>
      <c r="D27" s="15">
        <f>Sheet18!W27</f>
        <v>17938055.078925401</v>
      </c>
      <c r="E27" s="17"/>
      <c r="F27" s="18">
        <f t="shared" si="0"/>
        <v>76608.988446902484</v>
      </c>
      <c r="G27" s="13">
        <f t="shared" si="1"/>
        <v>4.2890697684181411E-3</v>
      </c>
    </row>
    <row r="28" spans="1:7">
      <c r="A28" s="11" t="s">
        <v>27</v>
      </c>
      <c r="B28" s="15">
        <f>Sheet18!F28</f>
        <v>0</v>
      </c>
      <c r="C28" s="16" t="s">
        <v>27</v>
      </c>
      <c r="D28" s="15">
        <f>Sheet18!W28</f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Sheet18!F29</f>
        <v>2644.7181308352701</v>
      </c>
      <c r="C29" s="16" t="s">
        <v>28</v>
      </c>
      <c r="D29" s="15">
        <f>Sheet18!W29</f>
        <v>2655.9155900485598</v>
      </c>
      <c r="E29" s="17"/>
      <c r="F29" s="18">
        <f t="shared" si="0"/>
        <v>11.197459213289676</v>
      </c>
      <c r="G29" s="13">
        <f t="shared" si="1"/>
        <v>4.233895129593046E-3</v>
      </c>
    </row>
    <row r="30" spans="1:7">
      <c r="A30" s="11" t="s">
        <v>29</v>
      </c>
      <c r="B30" s="15">
        <f>Sheet18!F30</f>
        <v>0</v>
      </c>
      <c r="C30" s="16" t="s">
        <v>29</v>
      </c>
      <c r="D30" s="15">
        <f>Sheet18!W30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Sheet18!F31</f>
        <v>0</v>
      </c>
      <c r="C31" s="16" t="s">
        <v>30</v>
      </c>
      <c r="D31" s="15">
        <f>Sheet18!W31</f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Sheet18!F32</f>
        <v>0</v>
      </c>
      <c r="C32" s="16" t="s">
        <v>31</v>
      </c>
      <c r="D32" s="15">
        <f>Sheet18!W32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Sheet18!F33</f>
        <v>43398.853078045999</v>
      </c>
      <c r="C33" s="16" t="s">
        <v>32</v>
      </c>
      <c r="D33" s="15">
        <f>Sheet18!W33</f>
        <v>43578.566666477702</v>
      </c>
      <c r="E33" s="17"/>
      <c r="F33" s="18">
        <f t="shared" si="0"/>
        <v>179.7135884317031</v>
      </c>
      <c r="G33" s="13">
        <f t="shared" si="1"/>
        <v>4.1409755255170655E-3</v>
      </c>
    </row>
    <row r="34" spans="1:7">
      <c r="A34" s="11" t="s">
        <v>33</v>
      </c>
      <c r="B34" s="15">
        <f>Sheet18!F34</f>
        <v>0</v>
      </c>
      <c r="C34" s="16" t="s">
        <v>33</v>
      </c>
      <c r="D34" s="15">
        <f>Sheet18!W34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Sheet18!F35</f>
        <v>39316534.502767697</v>
      </c>
      <c r="C35" s="16" t="s">
        <v>34</v>
      </c>
      <c r="D35" s="15">
        <f>Sheet18!W35</f>
        <v>39500978.246985003</v>
      </c>
      <c r="E35" s="17"/>
      <c r="F35" s="18">
        <f t="shared" si="0"/>
        <v>184443.74421730638</v>
      </c>
      <c r="G35" s="13">
        <f t="shared" si="1"/>
        <v>4.6912513157619795E-3</v>
      </c>
    </row>
    <row r="36" spans="1:7">
      <c r="A36" s="11" t="s">
        <v>35</v>
      </c>
      <c r="B36" s="15">
        <f>Sheet18!F36</f>
        <v>0</v>
      </c>
      <c r="C36" s="16" t="s">
        <v>35</v>
      </c>
      <c r="D36" s="15">
        <f>Sheet18!W36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Sheet18!F37</f>
        <v>11105.7249348347</v>
      </c>
      <c r="C37" s="16" t="s">
        <v>36</v>
      </c>
      <c r="D37" s="15">
        <f>Sheet18!W37</f>
        <v>11154.3489619026</v>
      </c>
      <c r="E37" s="17"/>
      <c r="F37" s="18">
        <f t="shared" si="0"/>
        <v>48.624027067900897</v>
      </c>
      <c r="G37" s="13">
        <f t="shared" si="1"/>
        <v>4.3782848353630666E-3</v>
      </c>
    </row>
    <row r="38" spans="1:7">
      <c r="A38" s="11" t="s">
        <v>37</v>
      </c>
      <c r="B38" s="15">
        <f>Sheet18!F38</f>
        <v>0</v>
      </c>
      <c r="C38" s="16" t="s">
        <v>37</v>
      </c>
      <c r="D38" s="15">
        <f>Sheet18!W38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Sheet18!F39</f>
        <v>942053.76192794403</v>
      </c>
      <c r="C39" s="16" t="s">
        <v>38</v>
      </c>
      <c r="D39" s="15">
        <f>Sheet18!W39</f>
        <v>945411.07020161604</v>
      </c>
      <c r="E39" s="17"/>
      <c r="F39" s="18">
        <f t="shared" si="0"/>
        <v>3357.3082736720098</v>
      </c>
      <c r="G39" s="13">
        <f t="shared" si="1"/>
        <v>3.563818127323426E-3</v>
      </c>
    </row>
    <row r="40" spans="1:7">
      <c r="A40" s="11" t="s">
        <v>39</v>
      </c>
      <c r="B40" s="15">
        <f>Sheet18!F40</f>
        <v>0</v>
      </c>
      <c r="C40" s="16" t="s">
        <v>39</v>
      </c>
      <c r="D40" s="15">
        <f>Sheet18!W40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Sheet18!F41</f>
        <v>0</v>
      </c>
      <c r="C41" s="16" t="s">
        <v>40</v>
      </c>
      <c r="D41" s="15">
        <f>Sheet18!W41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Sheet18!F42</f>
        <v>55775121.373758703</v>
      </c>
      <c r="C42" s="16" t="s">
        <v>41</v>
      </c>
      <c r="D42" s="15">
        <f>Sheet18!W42</f>
        <v>55988040.977476701</v>
      </c>
      <c r="E42" s="17"/>
      <c r="F42" s="18">
        <f t="shared" si="0"/>
        <v>212919.60371799767</v>
      </c>
      <c r="G42" s="13">
        <f t="shared" si="1"/>
        <v>3.817465537926612E-3</v>
      </c>
    </row>
    <row r="43" spans="1:7">
      <c r="A43" s="11" t="s">
        <v>42</v>
      </c>
      <c r="B43" s="15">
        <f>Sheet18!F43</f>
        <v>0</v>
      </c>
      <c r="C43" s="16" t="s">
        <v>42</v>
      </c>
      <c r="D43" s="15">
        <f>Sheet18!W43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Sheet18!F44</f>
        <v>0</v>
      </c>
      <c r="C44" s="16" t="s">
        <v>43</v>
      </c>
      <c r="D44" s="15">
        <f>Sheet18!W44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Sheet18!F45</f>
        <v>2144926.0122640198</v>
      </c>
      <c r="C45" s="16" t="s">
        <v>44</v>
      </c>
      <c r="D45" s="15">
        <f>Sheet18!W45</f>
        <v>2154894.5925623602</v>
      </c>
      <c r="E45" s="17"/>
      <c r="F45" s="18">
        <f t="shared" si="0"/>
        <v>9968.5802983404137</v>
      </c>
      <c r="G45" s="13">
        <f t="shared" si="1"/>
        <v>4.64751708979394E-3</v>
      </c>
    </row>
    <row r="46" spans="1:7">
      <c r="A46" s="11"/>
      <c r="B46" s="15"/>
      <c r="C46" s="16" t="s">
        <v>161</v>
      </c>
      <c r="D46" s="15">
        <f>Sheet18!W46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Sheet18!F47</f>
        <v>2025438.12698424</v>
      </c>
      <c r="C47" s="16" t="s">
        <v>112</v>
      </c>
      <c r="D47" s="15">
        <f>Sheet18!W47</f>
        <v>346365.345594129</v>
      </c>
      <c r="E47" s="17"/>
      <c r="F47" s="18">
        <f>IF(D47-B47=0,"",D47+D51+D55+D59-B47)</f>
        <v>-752742.79240969475</v>
      </c>
      <c r="G47" s="13">
        <f>IF(B47=0,"",(D47+D51+D55+D59)/B47-1)</f>
        <v>-0.37164442713956669</v>
      </c>
    </row>
    <row r="48" spans="1:7">
      <c r="A48" s="11" t="s">
        <v>47</v>
      </c>
      <c r="B48" s="15">
        <f>Sheet18!F48</f>
        <v>174.16285538482401</v>
      </c>
      <c r="C48" s="16" t="s">
        <v>113</v>
      </c>
      <c r="D48" s="15">
        <f>Sheet18!W48</f>
        <v>29.8045195913129</v>
      </c>
      <c r="E48" s="17"/>
      <c r="F48" s="18">
        <f t="shared" ref="F48:F49" si="2">IF(D48-B48=0,"",D48+D52+D56+D60-B48)</f>
        <v>-66.162530628643111</v>
      </c>
      <c r="G48" s="13">
        <f t="shared" ref="G48:G49" si="3">IF(B48=0,"",(D48+D52+D56+D60)/B48-1)</f>
        <v>-0.37988887172556252</v>
      </c>
    </row>
    <row r="49" spans="1:7">
      <c r="A49" s="11" t="s">
        <v>48</v>
      </c>
      <c r="B49" s="15">
        <f>Sheet18!F49</f>
        <v>223.276495938529</v>
      </c>
      <c r="C49" s="16" t="s">
        <v>114</v>
      </c>
      <c r="D49" s="15">
        <f>Sheet18!W49</f>
        <v>38.169262752531203</v>
      </c>
      <c r="E49" s="17"/>
      <c r="F49" s="18">
        <f t="shared" si="2"/>
        <v>-84.857042519607802</v>
      </c>
      <c r="G49" s="13">
        <f t="shared" si="3"/>
        <v>-0.38005362885563232</v>
      </c>
    </row>
    <row r="50" spans="1:7">
      <c r="A50" s="11"/>
      <c r="B50" s="15">
        <f>Sheet18!F50</f>
        <v>0</v>
      </c>
      <c r="C50" s="16" t="s">
        <v>162</v>
      </c>
      <c r="D50" s="15">
        <f>Sheet18!W50</f>
        <v>0</v>
      </c>
      <c r="E50" s="17"/>
      <c r="F50" s="18"/>
      <c r="G50" s="13"/>
    </row>
    <row r="51" spans="1:7">
      <c r="A51" s="11"/>
      <c r="B51" s="15">
        <f>Sheet18!F51</f>
        <v>0</v>
      </c>
      <c r="C51" s="16" t="s">
        <v>116</v>
      </c>
      <c r="D51" s="15">
        <f>Sheet18!W51</f>
        <v>909652.353684715</v>
      </c>
      <c r="E51" s="17"/>
      <c r="F51" s="18"/>
      <c r="G51" s="13"/>
    </row>
    <row r="52" spans="1:7">
      <c r="A52" s="11"/>
      <c r="B52" s="15">
        <f>Sheet18!F52</f>
        <v>0</v>
      </c>
      <c r="C52" s="16" t="s">
        <v>117</v>
      </c>
      <c r="D52" s="15">
        <f>Sheet18!W52</f>
        <v>78.195805164868005</v>
      </c>
      <c r="E52" s="17"/>
      <c r="F52" s="18"/>
      <c r="G52" s="13"/>
    </row>
    <row r="53" spans="1:7">
      <c r="A53" s="11"/>
      <c r="B53" s="15">
        <f>Sheet18!F53</f>
        <v>0</v>
      </c>
      <c r="C53" s="16" t="s">
        <v>118</v>
      </c>
      <c r="D53" s="15">
        <f>Sheet18!W53</f>
        <v>100.25019066639</v>
      </c>
      <c r="E53" s="17"/>
      <c r="F53" s="18"/>
      <c r="G53" s="13"/>
    </row>
    <row r="54" spans="1:7">
      <c r="A54" s="11"/>
      <c r="B54" s="15">
        <f>Sheet18!F54</f>
        <v>0</v>
      </c>
      <c r="C54" s="16" t="s">
        <v>163</v>
      </c>
      <c r="D54" s="15">
        <f>Sheet18!W54</f>
        <v>0</v>
      </c>
      <c r="E54" s="17"/>
      <c r="F54" s="18"/>
      <c r="G54" s="13"/>
    </row>
    <row r="55" spans="1:7">
      <c r="A55" s="11"/>
      <c r="B55" s="15">
        <f>Sheet18!F55</f>
        <v>0</v>
      </c>
      <c r="C55" s="16" t="s">
        <v>120</v>
      </c>
      <c r="D55" s="15">
        <f>Sheet18!W55</f>
        <v>16677.6352957013</v>
      </c>
      <c r="E55" s="17"/>
      <c r="F55" s="18"/>
      <c r="G55" s="13"/>
    </row>
    <row r="56" spans="1:7">
      <c r="A56" s="11"/>
      <c r="B56" s="15">
        <f>Sheet18!F56</f>
        <v>0</v>
      </c>
      <c r="C56" s="16" t="s">
        <v>121</v>
      </c>
      <c r="D56" s="15">
        <f>Sheet18!W56</f>
        <v>0</v>
      </c>
      <c r="E56" s="17"/>
      <c r="F56" s="18"/>
      <c r="G56" s="13"/>
    </row>
    <row r="57" spans="1:7">
      <c r="A57" s="11"/>
      <c r="B57" s="15">
        <f>Sheet18!F57</f>
        <v>0</v>
      </c>
      <c r="C57" s="16" t="s">
        <v>122</v>
      </c>
      <c r="D57" s="15">
        <f>Sheet18!W57</f>
        <v>0</v>
      </c>
      <c r="E57" s="17"/>
      <c r="F57" s="18"/>
      <c r="G57" s="13"/>
    </row>
    <row r="58" spans="1:7">
      <c r="A58" s="11"/>
      <c r="B58" s="15">
        <f>Sheet18!F58</f>
        <v>0</v>
      </c>
      <c r="C58" s="16" t="s">
        <v>164</v>
      </c>
      <c r="D58" s="15">
        <f>Sheet18!W58</f>
        <v>0</v>
      </c>
      <c r="E58" s="17"/>
      <c r="F58" s="18"/>
      <c r="G58" s="13"/>
    </row>
    <row r="59" spans="1:7">
      <c r="A59" s="11"/>
      <c r="B59" s="15">
        <f>Sheet18!F59</f>
        <v>0</v>
      </c>
      <c r="C59" s="16" t="s">
        <v>124</v>
      </c>
      <c r="D59" s="15">
        <f>Sheet18!W59</f>
        <v>0</v>
      </c>
      <c r="E59" s="17"/>
      <c r="F59" s="18"/>
      <c r="G59" s="13"/>
    </row>
    <row r="60" spans="1:7">
      <c r="A60" s="11"/>
      <c r="B60" s="15">
        <f>Sheet18!F60</f>
        <v>0</v>
      </c>
      <c r="C60" s="16" t="s">
        <v>125</v>
      </c>
      <c r="D60" s="15">
        <f>Sheet18!W60</f>
        <v>0</v>
      </c>
      <c r="E60" s="17"/>
      <c r="F60" s="18"/>
      <c r="G60" s="13"/>
    </row>
    <row r="61" spans="1:7">
      <c r="A61" s="11"/>
      <c r="B61" s="15">
        <f>Sheet18!F61</f>
        <v>0</v>
      </c>
      <c r="C61" s="16" t="s">
        <v>126</v>
      </c>
      <c r="D61" s="15">
        <f>Sheet18!W61</f>
        <v>0</v>
      </c>
      <c r="E61" s="17"/>
      <c r="F61" s="18"/>
      <c r="G61" s="13"/>
    </row>
    <row r="62" spans="1:7">
      <c r="A62" s="11" t="s">
        <v>49</v>
      </c>
      <c r="B62" s="15">
        <f>Sheet18!F62</f>
        <v>0</v>
      </c>
      <c r="C62" s="16" t="s">
        <v>49</v>
      </c>
      <c r="D62" s="15">
        <f>Sheet18!W62</f>
        <v>0</v>
      </c>
      <c r="E62" s="17"/>
      <c r="F62" s="18"/>
      <c r="G62" s="13"/>
    </row>
    <row r="63" spans="1:7">
      <c r="A63" s="11" t="s">
        <v>50</v>
      </c>
      <c r="B63" s="15">
        <f>Sheet18!F63</f>
        <v>3640373.0800950001</v>
      </c>
      <c r="C63" s="16" t="s">
        <v>50</v>
      </c>
      <c r="D63" s="15">
        <f>Sheet18!W63</f>
        <v>3032966.3974931198</v>
      </c>
      <c r="E63" s="17"/>
      <c r="F63" s="18">
        <f t="shared" si="0"/>
        <v>-607406.68260188028</v>
      </c>
      <c r="G63" s="13">
        <f t="shared" si="1"/>
        <v>-0.16685286624139883</v>
      </c>
    </row>
    <row r="64" spans="1:7">
      <c r="A64" s="11" t="s">
        <v>51</v>
      </c>
      <c r="B64" s="15">
        <f>Sheet18!F64</f>
        <v>0</v>
      </c>
      <c r="C64" s="16" t="s">
        <v>51</v>
      </c>
      <c r="D64" s="15">
        <f>Sheet18!W64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Sheet18!F65</f>
        <v>0</v>
      </c>
      <c r="C65" s="16" t="s">
        <v>52</v>
      </c>
      <c r="D65" s="15">
        <f>Sheet18!W65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Sheet18!F66</f>
        <v>0</v>
      </c>
      <c r="C66" s="16" t="s">
        <v>53</v>
      </c>
      <c r="D66" s="15">
        <f>Sheet18!W66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Sheet18!F67</f>
        <v>-7024.4097599999996</v>
      </c>
      <c r="C67" s="16" t="s">
        <v>54</v>
      </c>
      <c r="D67" s="15">
        <f>Sheet18!W67</f>
        <v>-7024.4097599999996</v>
      </c>
      <c r="E67" s="17"/>
      <c r="F67" s="18" t="str">
        <f t="shared" ref="F67:F96" si="4">IF(D67-B67=0,"",D67-B67)</f>
        <v/>
      </c>
      <c r="G67" s="13">
        <f t="shared" ref="G67:G96" si="5">IF(B67=0,"",D67/B67-1)</f>
        <v>0</v>
      </c>
    </row>
    <row r="68" spans="1:7">
      <c r="A68" s="11" t="s">
        <v>55</v>
      </c>
      <c r="B68" s="15">
        <f>Sheet18!F68</f>
        <v>-14.830579999999999</v>
      </c>
      <c r="C68" s="16" t="s">
        <v>55</v>
      </c>
      <c r="D68" s="15">
        <f>Sheet18!W68</f>
        <v>-14.830579999999999</v>
      </c>
      <c r="E68" s="17"/>
      <c r="F68" s="18" t="str">
        <f t="shared" si="4"/>
        <v/>
      </c>
      <c r="G68" s="13">
        <f t="shared" si="5"/>
        <v>0</v>
      </c>
    </row>
    <row r="69" spans="1:7">
      <c r="A69" s="11" t="s">
        <v>56</v>
      </c>
      <c r="B69" s="15">
        <f>Sheet18!F69</f>
        <v>0</v>
      </c>
      <c r="C69" s="16" t="s">
        <v>56</v>
      </c>
      <c r="D69" s="15">
        <f>Sheet18!W69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Sheet18!F70</f>
        <v>0</v>
      </c>
      <c r="C70" s="16" t="s">
        <v>57</v>
      </c>
      <c r="D70" s="15">
        <f>Sheet18!W70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Sheet18!F71</f>
        <v>0</v>
      </c>
      <c r="C71" s="16" t="s">
        <v>58</v>
      </c>
      <c r="D71" s="15">
        <f>Sheet18!W71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Sheet18!F72</f>
        <v>0</v>
      </c>
      <c r="C72" s="16" t="s">
        <v>59</v>
      </c>
      <c r="D72" s="15">
        <f>Sheet18!W72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Sheet18!F73</f>
        <v>0</v>
      </c>
      <c r="C73" s="16" t="s">
        <v>60</v>
      </c>
      <c r="D73" s="15">
        <f>Sheet18!W73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Sheet18!F74</f>
        <v>-130924.43777603</v>
      </c>
      <c r="C74" s="16" t="s">
        <v>61</v>
      </c>
      <c r="D74" s="15">
        <f>Sheet18!W74</f>
        <v>-130924.43777603</v>
      </c>
      <c r="E74" s="17"/>
      <c r="F74" s="18" t="str">
        <f t="shared" si="4"/>
        <v/>
      </c>
      <c r="G74" s="13">
        <f t="shared" si="5"/>
        <v>0</v>
      </c>
    </row>
    <row r="75" spans="1:7">
      <c r="A75" s="11" t="s">
        <v>62</v>
      </c>
      <c r="B75" s="15">
        <f>Sheet18!F75</f>
        <v>0</v>
      </c>
      <c r="C75" s="16" t="s">
        <v>62</v>
      </c>
      <c r="D75" s="15">
        <f>Sheet18!W75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Sheet18!F76</f>
        <v>0</v>
      </c>
      <c r="C76" s="16" t="s">
        <v>63</v>
      </c>
      <c r="D76" s="15">
        <f>Sheet18!W76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Sheet18!F77</f>
        <v>0</v>
      </c>
      <c r="C77" s="16" t="s">
        <v>64</v>
      </c>
      <c r="D77" s="15">
        <f>Sheet18!W77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Sheet18!F78</f>
        <v>-7.1568800000000001</v>
      </c>
      <c r="C78" s="16" t="s">
        <v>65</v>
      </c>
      <c r="D78" s="15">
        <f>Sheet18!W78</f>
        <v>-7.1664899999999996</v>
      </c>
      <c r="E78" s="17"/>
      <c r="F78" s="18">
        <f t="shared" si="4"/>
        <v>-9.6099999999994523E-3</v>
      </c>
      <c r="G78" s="13">
        <f t="shared" si="5"/>
        <v>1.3427638859391244E-3</v>
      </c>
    </row>
    <row r="79" spans="1:7">
      <c r="A79" s="11" t="s">
        <v>66</v>
      </c>
      <c r="B79" s="15">
        <f>Sheet18!F79</f>
        <v>0</v>
      </c>
      <c r="C79" s="16" t="s">
        <v>66</v>
      </c>
      <c r="D79" s="15">
        <f>Sheet18!W79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Sheet18!F80</f>
        <v>0</v>
      </c>
      <c r="C80" s="16" t="s">
        <v>67</v>
      </c>
      <c r="D80" s="15">
        <f>Sheet18!W80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Sheet18!F81</f>
        <v>0</v>
      </c>
      <c r="C81" s="16" t="s">
        <v>68</v>
      </c>
      <c r="D81" s="15">
        <f>Sheet18!W81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Sheet18!F82</f>
        <v>0</v>
      </c>
      <c r="C82" s="16" t="s">
        <v>69</v>
      </c>
      <c r="D82" s="15">
        <f>Sheet18!W82</f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Sheet18!F83</f>
        <v>0</v>
      </c>
      <c r="C83" s="16" t="s">
        <v>70</v>
      </c>
      <c r="D83" s="15">
        <f>Sheet18!W83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Sheet18!F84</f>
        <v>0</v>
      </c>
      <c r="C84" s="16" t="s">
        <v>71</v>
      </c>
      <c r="D84" s="15">
        <f>Sheet18!W84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Sheet18!F85</f>
        <v>0</v>
      </c>
      <c r="C85" s="16" t="s">
        <v>72</v>
      </c>
      <c r="D85" s="15">
        <f>Sheet18!W85</f>
        <v>0</v>
      </c>
      <c r="E85" s="17"/>
      <c r="F85" s="18" t="str">
        <f t="shared" si="4"/>
        <v/>
      </c>
      <c r="G85" s="13" t="str">
        <f t="shared" si="5"/>
        <v/>
      </c>
    </row>
    <row r="86" spans="1:7">
      <c r="A86" s="11" t="s">
        <v>73</v>
      </c>
      <c r="B86" s="15">
        <f>Sheet18!F86</f>
        <v>0</v>
      </c>
      <c r="C86" s="16" t="s">
        <v>73</v>
      </c>
      <c r="D86" s="15">
        <f>Sheet18!W86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Sheet18!F87</f>
        <v>0</v>
      </c>
      <c r="C87" s="16" t="s">
        <v>74</v>
      </c>
      <c r="D87" s="15">
        <f>Sheet18!W87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Sheet18!F88</f>
        <v>-1794984.3507000001</v>
      </c>
      <c r="C88" s="16" t="s">
        <v>75</v>
      </c>
      <c r="D88" s="15">
        <f>Sheet18!W88</f>
        <v>-1794884.0852000001</v>
      </c>
      <c r="E88" s="17"/>
      <c r="F88" s="18">
        <f t="shared" si="4"/>
        <v>100.26549999997951</v>
      </c>
      <c r="G88" s="13">
        <f t="shared" si="5"/>
        <v>-5.5858704261613212E-5</v>
      </c>
    </row>
    <row r="89" spans="1:7">
      <c r="A89" s="11" t="s">
        <v>76</v>
      </c>
      <c r="B89" s="15">
        <f>Sheet18!F89</f>
        <v>0</v>
      </c>
      <c r="C89" s="16" t="s">
        <v>76</v>
      </c>
      <c r="D89" s="15">
        <f>Sheet18!W89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Sheet18!F90</f>
        <v>0</v>
      </c>
      <c r="C90" s="16" t="s">
        <v>77</v>
      </c>
      <c r="D90" s="15">
        <f>Sheet18!W90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Sheet18!F91</f>
        <v>-264427.10557000001</v>
      </c>
      <c r="C91" s="16" t="s">
        <v>78</v>
      </c>
      <c r="D91" s="15">
        <f>Sheet18!W91</f>
        <v>-264685.38630999997</v>
      </c>
      <c r="E91" s="17"/>
      <c r="F91" s="18">
        <f t="shared" si="4"/>
        <v>-258.28073999995831</v>
      </c>
      <c r="G91" s="13">
        <f t="shared" si="5"/>
        <v>9.767559170728024E-4</v>
      </c>
    </row>
    <row r="92" spans="1:7">
      <c r="A92" s="11" t="s">
        <v>79</v>
      </c>
      <c r="B92" s="15">
        <f>Sheet18!F92</f>
        <v>0</v>
      </c>
      <c r="C92" s="16" t="s">
        <v>79</v>
      </c>
      <c r="D92" s="15">
        <f>Sheet18!W92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Sheet18!F93</f>
        <v>0</v>
      </c>
      <c r="C93" s="16" t="s">
        <v>80</v>
      </c>
      <c r="D93" s="15">
        <f>Sheet18!W93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Sheet18!F94</f>
        <v>-104878.60662000001</v>
      </c>
      <c r="C94" s="16" t="s">
        <v>81</v>
      </c>
      <c r="D94" s="15">
        <f>Sheet18!W94</f>
        <v>-104869.62762</v>
      </c>
      <c r="E94" s="17"/>
      <c r="F94" s="18">
        <f t="shared" si="4"/>
        <v>8.9790000000066357</v>
      </c>
      <c r="G94" s="13">
        <f t="shared" si="5"/>
        <v>-8.5613265558892593E-5</v>
      </c>
    </row>
    <row r="95" spans="1:7">
      <c r="A95" s="11" t="s">
        <v>82</v>
      </c>
      <c r="B95" s="15">
        <f>Sheet18!F95</f>
        <v>0</v>
      </c>
      <c r="C95" s="16" t="s">
        <v>82</v>
      </c>
      <c r="D95" s="15">
        <f>Sheet18!W95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Sheet18!F96</f>
        <v>0</v>
      </c>
      <c r="C96" s="16" t="s">
        <v>83</v>
      </c>
      <c r="D96" s="15">
        <f>Sheet18!W96</f>
        <v>0</v>
      </c>
      <c r="E96" s="17"/>
      <c r="F96" s="18" t="str">
        <f t="shared" si="4"/>
        <v/>
      </c>
      <c r="G96" s="13" t="str">
        <f t="shared" si="5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Sheet18!G2</f>
        <v>0</v>
      </c>
      <c r="C2" s="11" t="s">
        <v>1</v>
      </c>
      <c r="D2" s="12">
        <f>Sheet18!X2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Sheet18!G3</f>
        <v>158808315.52445301</v>
      </c>
      <c r="C3" s="16" t="s">
        <v>2</v>
      </c>
      <c r="D3" s="15">
        <f>Sheet18!X3</f>
        <v>159611905.70775101</v>
      </c>
      <c r="E3" s="17"/>
      <c r="F3" s="18">
        <f t="shared" ref="F3:F66" si="0">IF(D3-B3=0,"",D3-B3)</f>
        <v>803590.18329799175</v>
      </c>
      <c r="G3" s="13">
        <f t="shared" ref="G3:G66" si="1">IF(B3=0,"",D3/B3-1)</f>
        <v>5.0601266101475417E-3</v>
      </c>
    </row>
    <row r="4" spans="1:7">
      <c r="A4" s="11" t="s">
        <v>3</v>
      </c>
      <c r="B4" s="15">
        <f>Sheet18!G4</f>
        <v>640480.023724803</v>
      </c>
      <c r="C4" s="16" t="s">
        <v>3</v>
      </c>
      <c r="D4" s="15">
        <f>Sheet18!X4</f>
        <v>643581.72692041297</v>
      </c>
      <c r="E4" s="17"/>
      <c r="F4" s="18">
        <f t="shared" si="0"/>
        <v>3101.7031956099672</v>
      </c>
      <c r="G4" s="13">
        <f t="shared" si="1"/>
        <v>4.8427789793841214E-3</v>
      </c>
    </row>
    <row r="5" spans="1:7">
      <c r="A5" s="11" t="s">
        <v>4</v>
      </c>
      <c r="B5" s="15">
        <f>Sheet18!G5</f>
        <v>380075.02442614001</v>
      </c>
      <c r="C5" s="16" t="s">
        <v>4</v>
      </c>
      <c r="D5" s="15">
        <f>Sheet18!X5</f>
        <v>381645.701969977</v>
      </c>
      <c r="E5" s="17"/>
      <c r="F5" s="18">
        <f t="shared" si="0"/>
        <v>1570.677543836995</v>
      </c>
      <c r="G5" s="13">
        <f t="shared" si="1"/>
        <v>4.1325460577381623E-3</v>
      </c>
    </row>
    <row r="6" spans="1:7">
      <c r="A6" s="11" t="s">
        <v>5</v>
      </c>
      <c r="B6" s="15">
        <f>Sheet18!G6</f>
        <v>0</v>
      </c>
      <c r="C6" s="16" t="s">
        <v>5</v>
      </c>
      <c r="D6" s="15">
        <f>Sheet18!X6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Sheet18!G7</f>
        <v>22635462.338879898</v>
      </c>
      <c r="C7" s="16" t="s">
        <v>6</v>
      </c>
      <c r="D7" s="15">
        <f>Sheet18!X7</f>
        <v>22753153.000621799</v>
      </c>
      <c r="E7" s="17"/>
      <c r="F7" s="18">
        <f t="shared" si="0"/>
        <v>117690.66174190119</v>
      </c>
      <c r="G7" s="13">
        <f t="shared" si="1"/>
        <v>5.1993928809552781E-3</v>
      </c>
    </row>
    <row r="8" spans="1:7">
      <c r="A8" s="11" t="s">
        <v>7</v>
      </c>
      <c r="B8" s="15">
        <f>Sheet18!G8</f>
        <v>3894.9268393264001</v>
      </c>
      <c r="C8" s="16" t="s">
        <v>7</v>
      </c>
      <c r="D8" s="15">
        <f>Sheet18!X8</f>
        <v>3914.6751979231599</v>
      </c>
      <c r="E8" s="17"/>
      <c r="F8" s="18">
        <f t="shared" si="0"/>
        <v>19.748358596759772</v>
      </c>
      <c r="G8" s="13">
        <f t="shared" si="1"/>
        <v>5.0702771608863717E-3</v>
      </c>
    </row>
    <row r="9" spans="1:7">
      <c r="A9" s="11" t="s">
        <v>8</v>
      </c>
      <c r="B9" s="15">
        <f>Sheet18!G9</f>
        <v>3527.2829513885999</v>
      </c>
      <c r="C9" s="16" t="s">
        <v>8</v>
      </c>
      <c r="D9" s="15">
        <f>Sheet18!X9</f>
        <v>3543.8336727746901</v>
      </c>
      <c r="E9" s="17"/>
      <c r="F9" s="18">
        <f t="shared" si="0"/>
        <v>16.550721386090117</v>
      </c>
      <c r="G9" s="13">
        <f t="shared" si="1"/>
        <v>4.6922012251879863E-3</v>
      </c>
    </row>
    <row r="10" spans="1:7">
      <c r="A10" s="11" t="s">
        <v>9</v>
      </c>
      <c r="B10" s="15">
        <f>Sheet18!G10</f>
        <v>0</v>
      </c>
      <c r="C10" s="16" t="s">
        <v>156</v>
      </c>
      <c r="D10" s="15">
        <f>Sheet18!X10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Sheet18!G11</f>
        <v>1305118.87620931</v>
      </c>
      <c r="C11" s="16" t="s">
        <v>10</v>
      </c>
      <c r="D11" s="15">
        <f>Sheet18!X11</f>
        <v>1310696.30730422</v>
      </c>
      <c r="E11" s="17"/>
      <c r="F11" s="18">
        <f t="shared" si="0"/>
        <v>5577.4310949100181</v>
      </c>
      <c r="G11" s="13">
        <f t="shared" si="1"/>
        <v>4.2735042735031481E-3</v>
      </c>
    </row>
    <row r="12" spans="1:7">
      <c r="A12" s="11" t="s">
        <v>11</v>
      </c>
      <c r="B12" s="15">
        <f>Sheet18!G12</f>
        <v>1011.50036004328</v>
      </c>
      <c r="C12" s="16" t="s">
        <v>11</v>
      </c>
      <c r="D12" s="15">
        <f>Sheet18!X12</f>
        <v>1011.50036004328</v>
      </c>
      <c r="E12" s="17"/>
      <c r="F12" s="18" t="str">
        <f t="shared" si="0"/>
        <v/>
      </c>
      <c r="G12" s="13">
        <f t="shared" si="1"/>
        <v>0</v>
      </c>
    </row>
    <row r="13" spans="1:7">
      <c r="A13" s="11" t="s">
        <v>12</v>
      </c>
      <c r="B13" s="15">
        <f>Sheet18!G13</f>
        <v>706.24125976756204</v>
      </c>
      <c r="C13" s="16" t="s">
        <v>12</v>
      </c>
      <c r="D13" s="15">
        <f>Sheet18!X13</f>
        <v>715.06927551465606</v>
      </c>
      <c r="E13" s="17"/>
      <c r="F13" s="18">
        <f t="shared" si="0"/>
        <v>8.8280157470940139</v>
      </c>
      <c r="G13" s="13">
        <f t="shared" si="1"/>
        <v>1.2499999999999289E-2</v>
      </c>
    </row>
    <row r="14" spans="1:7">
      <c r="A14" s="11" t="s">
        <v>13</v>
      </c>
      <c r="B14" s="15">
        <f>Sheet18!G14</f>
        <v>0</v>
      </c>
      <c r="C14" s="16" t="s">
        <v>157</v>
      </c>
      <c r="D14" s="15">
        <f>Sheet18!X14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Sheet18!G15</f>
        <v>40110036.8549098</v>
      </c>
      <c r="C15" s="16" t="s">
        <v>14</v>
      </c>
      <c r="D15" s="15">
        <f>Sheet18!X15</f>
        <v>40321736.1792036</v>
      </c>
      <c r="E15" s="17"/>
      <c r="F15" s="18">
        <f t="shared" si="0"/>
        <v>211699.3242937997</v>
      </c>
      <c r="G15" s="13">
        <f t="shared" si="1"/>
        <v>5.2779638438025245E-3</v>
      </c>
    </row>
    <row r="16" spans="1:7">
      <c r="A16" s="11" t="s">
        <v>15</v>
      </c>
      <c r="B16" s="15">
        <f>Sheet18!G16</f>
        <v>40614.523500151903</v>
      </c>
      <c r="C16" s="16" t="s">
        <v>15</v>
      </c>
      <c r="D16" s="15">
        <f>Sheet18!X16</f>
        <v>40820.951842794602</v>
      </c>
      <c r="E16" s="17"/>
      <c r="F16" s="18">
        <f t="shared" si="0"/>
        <v>206.42834264269914</v>
      </c>
      <c r="G16" s="13">
        <f t="shared" si="1"/>
        <v>5.0826237723047285E-3</v>
      </c>
    </row>
    <row r="17" spans="1:7">
      <c r="A17" s="11" t="s">
        <v>16</v>
      </c>
      <c r="B17" s="15">
        <f>Sheet18!G17</f>
        <v>63038.407722174299</v>
      </c>
      <c r="C17" s="16" t="s">
        <v>16</v>
      </c>
      <c r="D17" s="15">
        <f>Sheet18!X17</f>
        <v>63389.685886720501</v>
      </c>
      <c r="E17" s="17"/>
      <c r="F17" s="18">
        <f t="shared" si="0"/>
        <v>351.27816454620188</v>
      </c>
      <c r="G17" s="13">
        <f t="shared" si="1"/>
        <v>5.5724466597311118E-3</v>
      </c>
    </row>
    <row r="18" spans="1:7">
      <c r="A18" s="11" t="s">
        <v>17</v>
      </c>
      <c r="B18" s="15">
        <f>Sheet18!G18</f>
        <v>0</v>
      </c>
      <c r="C18" s="16" t="s">
        <v>158</v>
      </c>
      <c r="D18" s="15">
        <f>Sheet18!X18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Sheet18!G19</f>
        <v>7404861.5030297898</v>
      </c>
      <c r="C19" s="16" t="s">
        <v>18</v>
      </c>
      <c r="D19" s="15">
        <f>Sheet18!X19</f>
        <v>7446801.7742801895</v>
      </c>
      <c r="E19" s="17"/>
      <c r="F19" s="18">
        <f t="shared" si="0"/>
        <v>41940.271250399761</v>
      </c>
      <c r="G19" s="13">
        <f t="shared" si="1"/>
        <v>5.6638832790105731E-3</v>
      </c>
    </row>
    <row r="20" spans="1:7">
      <c r="A20" s="11" t="s">
        <v>19</v>
      </c>
      <c r="B20" s="15">
        <f>Sheet18!G20</f>
        <v>0</v>
      </c>
      <c r="C20" s="16" t="s">
        <v>19</v>
      </c>
      <c r="D20" s="15">
        <f>Sheet18!X20</f>
        <v>0</v>
      </c>
      <c r="E20" s="17"/>
      <c r="F20" s="18" t="str">
        <f t="shared" si="0"/>
        <v/>
      </c>
      <c r="G20" s="13" t="str">
        <f t="shared" si="1"/>
        <v/>
      </c>
    </row>
    <row r="21" spans="1:7">
      <c r="A21" s="11" t="s">
        <v>20</v>
      </c>
      <c r="B21" s="15">
        <f>Sheet18!G21</f>
        <v>2912.5359695920702</v>
      </c>
      <c r="C21" s="16" t="s">
        <v>20</v>
      </c>
      <c r="D21" s="15">
        <f>Sheet18!X21</f>
        <v>2929.6589723605098</v>
      </c>
      <c r="E21" s="17"/>
      <c r="F21" s="18">
        <f t="shared" si="0"/>
        <v>17.123002768439619</v>
      </c>
      <c r="G21" s="13">
        <f t="shared" si="1"/>
        <v>5.879069974486173E-3</v>
      </c>
    </row>
    <row r="22" spans="1:7">
      <c r="A22" s="11" t="s">
        <v>21</v>
      </c>
      <c r="B22" s="15">
        <f>Sheet18!G22</f>
        <v>0</v>
      </c>
      <c r="C22" s="16" t="s">
        <v>159</v>
      </c>
      <c r="D22" s="15">
        <f>Sheet18!X22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Sheet18!G23</f>
        <v>1214354.2164443601</v>
      </c>
      <c r="C23" s="16" t="s">
        <v>22</v>
      </c>
      <c r="D23" s="15">
        <f>Sheet18!X23</f>
        <v>1222010.9265102099</v>
      </c>
      <c r="E23" s="17"/>
      <c r="F23" s="18">
        <f t="shared" si="0"/>
        <v>7656.7100658498239</v>
      </c>
      <c r="G23" s="13">
        <f t="shared" si="1"/>
        <v>6.3051702395935383E-3</v>
      </c>
    </row>
    <row r="24" spans="1:7">
      <c r="A24" s="11" t="s">
        <v>23</v>
      </c>
      <c r="B24" s="15">
        <f>Sheet18!G24</f>
        <v>0</v>
      </c>
      <c r="C24" s="16" t="s">
        <v>23</v>
      </c>
      <c r="D24" s="15">
        <f>Sheet18!X24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Sheet18!G25</f>
        <v>0</v>
      </c>
      <c r="C25" s="16" t="s">
        <v>24</v>
      </c>
      <c r="D25" s="15">
        <f>Sheet18!X25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Sheet18!G26</f>
        <v>0</v>
      </c>
      <c r="C26" s="16" t="s">
        <v>160</v>
      </c>
      <c r="D26" s="15">
        <f>Sheet18!X26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Sheet18!G27</f>
        <v>16195433.1886822</v>
      </c>
      <c r="C27" s="16" t="s">
        <v>26</v>
      </c>
      <c r="D27" s="15">
        <f>Sheet18!X27</f>
        <v>16279287.987942399</v>
      </c>
      <c r="E27" s="17"/>
      <c r="F27" s="18">
        <f t="shared" si="0"/>
        <v>83854.79926019907</v>
      </c>
      <c r="G27" s="13">
        <f t="shared" si="1"/>
        <v>5.1776817750572857E-3</v>
      </c>
    </row>
    <row r="28" spans="1:7">
      <c r="A28" s="11" t="s">
        <v>27</v>
      </c>
      <c r="B28" s="15">
        <f>Sheet18!G28</f>
        <v>5180.6915328918203</v>
      </c>
      <c r="C28" s="16" t="s">
        <v>27</v>
      </c>
      <c r="D28" s="15">
        <f>Sheet18!X28</f>
        <v>5210.3877040453899</v>
      </c>
      <c r="E28" s="17"/>
      <c r="F28" s="18">
        <f t="shared" si="0"/>
        <v>29.696171153569594</v>
      </c>
      <c r="G28" s="13">
        <f t="shared" si="1"/>
        <v>5.7320863373220288E-3</v>
      </c>
    </row>
    <row r="29" spans="1:7">
      <c r="A29" s="11" t="s">
        <v>28</v>
      </c>
      <c r="B29" s="15">
        <f>Sheet18!G29</f>
        <v>36092.3901068864</v>
      </c>
      <c r="C29" s="16" t="s">
        <v>28</v>
      </c>
      <c r="D29" s="15">
        <f>Sheet18!X29</f>
        <v>36296.838994731203</v>
      </c>
      <c r="E29" s="17"/>
      <c r="F29" s="18">
        <f t="shared" si="0"/>
        <v>204.44888784480281</v>
      </c>
      <c r="G29" s="13">
        <f t="shared" si="1"/>
        <v>5.6645981947811563E-3</v>
      </c>
    </row>
    <row r="30" spans="1:7">
      <c r="A30" s="11" t="s">
        <v>29</v>
      </c>
      <c r="B30" s="15">
        <f>Sheet18!G30</f>
        <v>0</v>
      </c>
      <c r="C30" s="16" t="s">
        <v>29</v>
      </c>
      <c r="D30" s="15">
        <f>Sheet18!X30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Sheet18!G31</f>
        <v>0</v>
      </c>
      <c r="C31" s="16" t="s">
        <v>30</v>
      </c>
      <c r="D31" s="15">
        <f>Sheet18!X31</f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Sheet18!G32</f>
        <v>0</v>
      </c>
      <c r="C32" s="16" t="s">
        <v>31</v>
      </c>
      <c r="D32" s="15">
        <f>Sheet18!X32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Sheet18!G33</f>
        <v>24612.8824549659</v>
      </c>
      <c r="C33" s="16" t="s">
        <v>32</v>
      </c>
      <c r="D33" s="15">
        <f>Sheet18!X33</f>
        <v>24758.212166273701</v>
      </c>
      <c r="E33" s="17"/>
      <c r="F33" s="18">
        <f t="shared" si="0"/>
        <v>145.32971130780061</v>
      </c>
      <c r="G33" s="13">
        <f t="shared" si="1"/>
        <v>5.9046197280514523E-3</v>
      </c>
    </row>
    <row r="34" spans="1:7">
      <c r="A34" s="11" t="s">
        <v>33</v>
      </c>
      <c r="B34" s="15">
        <f>Sheet18!G34</f>
        <v>0</v>
      </c>
      <c r="C34" s="16" t="s">
        <v>33</v>
      </c>
      <c r="D34" s="15">
        <f>Sheet18!X34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Sheet18!G35</f>
        <v>47705110.926613197</v>
      </c>
      <c r="C35" s="16" t="s">
        <v>34</v>
      </c>
      <c r="D35" s="15">
        <f>Sheet18!X35</f>
        <v>47925164.4646037</v>
      </c>
      <c r="E35" s="17"/>
      <c r="F35" s="18">
        <f t="shared" si="0"/>
        <v>220053.53799050301</v>
      </c>
      <c r="G35" s="13">
        <f t="shared" si="1"/>
        <v>4.6127874711163752E-3</v>
      </c>
    </row>
    <row r="36" spans="1:7">
      <c r="A36" s="11" t="s">
        <v>35</v>
      </c>
      <c r="B36" s="15">
        <f>Sheet18!G36</f>
        <v>29521.5036172254</v>
      </c>
      <c r="C36" s="16" t="s">
        <v>35</v>
      </c>
      <c r="D36" s="15">
        <f>Sheet18!X36</f>
        <v>29632.3066646511</v>
      </c>
      <c r="E36" s="17"/>
      <c r="F36" s="18">
        <f t="shared" si="0"/>
        <v>110.80304742569933</v>
      </c>
      <c r="G36" s="13">
        <f t="shared" si="1"/>
        <v>3.7532995901010668E-3</v>
      </c>
    </row>
    <row r="37" spans="1:7">
      <c r="A37" s="11" t="s">
        <v>36</v>
      </c>
      <c r="B37" s="15">
        <f>Sheet18!G37</f>
        <v>290904.512803494</v>
      </c>
      <c r="C37" s="16" t="s">
        <v>36</v>
      </c>
      <c r="D37" s="15">
        <f>Sheet18!X37</f>
        <v>292081.112794368</v>
      </c>
      <c r="E37" s="17"/>
      <c r="F37" s="18">
        <f t="shared" si="0"/>
        <v>1176.599990874005</v>
      </c>
      <c r="G37" s="13">
        <f t="shared" si="1"/>
        <v>4.0446261198732181E-3</v>
      </c>
    </row>
    <row r="38" spans="1:7">
      <c r="A38" s="11" t="s">
        <v>37</v>
      </c>
      <c r="B38" s="15">
        <f>Sheet18!G38</f>
        <v>0</v>
      </c>
      <c r="C38" s="16" t="s">
        <v>37</v>
      </c>
      <c r="D38" s="15">
        <f>Sheet18!X38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Sheet18!G39</f>
        <v>13655.3500635451</v>
      </c>
      <c r="C39" s="16" t="s">
        <v>38</v>
      </c>
      <c r="D39" s="15">
        <f>Sheet18!X39</f>
        <v>13715.3633415817</v>
      </c>
      <c r="E39" s="17"/>
      <c r="F39" s="18">
        <f t="shared" si="0"/>
        <v>60.013278036600241</v>
      </c>
      <c r="G39" s="13">
        <f t="shared" si="1"/>
        <v>4.3948545996499444E-3</v>
      </c>
    </row>
    <row r="40" spans="1:7">
      <c r="A40" s="11" t="s">
        <v>39</v>
      </c>
      <c r="B40" s="15">
        <f>Sheet18!G40</f>
        <v>0</v>
      </c>
      <c r="C40" s="16" t="s">
        <v>39</v>
      </c>
      <c r="D40" s="15">
        <f>Sheet18!X40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Sheet18!G41</f>
        <v>0</v>
      </c>
      <c r="C41" s="16" t="s">
        <v>40</v>
      </c>
      <c r="D41" s="15">
        <f>Sheet18!X41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Sheet18!G42</f>
        <v>54137759.044511802</v>
      </c>
      <c r="C42" s="16" t="s">
        <v>41</v>
      </c>
      <c r="D42" s="15">
        <f>Sheet18!X42</f>
        <v>54432375.031146601</v>
      </c>
      <c r="E42" s="17"/>
      <c r="F42" s="18">
        <f t="shared" si="0"/>
        <v>294615.98663479835</v>
      </c>
      <c r="G42" s="13">
        <f t="shared" si="1"/>
        <v>5.4419686339910456E-3</v>
      </c>
    </row>
    <row r="43" spans="1:7">
      <c r="A43" s="11" t="s">
        <v>42</v>
      </c>
      <c r="B43" s="15">
        <f>Sheet18!G43</f>
        <v>182419.91904101599</v>
      </c>
      <c r="C43" s="16" t="s">
        <v>42</v>
      </c>
      <c r="D43" s="15">
        <f>Sheet18!X43</f>
        <v>183105.15886253101</v>
      </c>
      <c r="E43" s="17"/>
      <c r="F43" s="18">
        <f t="shared" si="0"/>
        <v>685.23982151501696</v>
      </c>
      <c r="G43" s="13">
        <f t="shared" si="1"/>
        <v>3.7563870498207308E-3</v>
      </c>
    </row>
    <row r="44" spans="1:7">
      <c r="A44" s="11" t="s">
        <v>43</v>
      </c>
      <c r="B44" s="15">
        <f>Sheet18!G44</f>
        <v>0</v>
      </c>
      <c r="C44" s="16" t="s">
        <v>43</v>
      </c>
      <c r="D44" s="15">
        <f>Sheet18!X44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Sheet18!G45</f>
        <v>0</v>
      </c>
      <c r="C45" s="16" t="s">
        <v>44</v>
      </c>
      <c r="D45" s="15">
        <f>Sheet18!X45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Sheet18!X46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Sheet18!G47</f>
        <v>4237617.9298747499</v>
      </c>
      <c r="C47" s="16" t="s">
        <v>112</v>
      </c>
      <c r="D47" s="15">
        <f>Sheet18!X47</f>
        <v>2791285.0289378199</v>
      </c>
      <c r="E47" s="17"/>
      <c r="F47" s="18">
        <f>IF(D47-B47=0,"",D47+D51+D55+D59-B47)</f>
        <v>-1383353.4969386989</v>
      </c>
      <c r="G47" s="13">
        <f>IF(B47=0,"",(D47+D51+D55+D59)/B47-1)</f>
        <v>-0.3264460175104994</v>
      </c>
    </row>
    <row r="48" spans="1:7">
      <c r="A48" s="11" t="s">
        <v>47</v>
      </c>
      <c r="B48" s="15">
        <f>Sheet18!G48</f>
        <v>1635.3641474056701</v>
      </c>
      <c r="C48" s="16" t="s">
        <v>113</v>
      </c>
      <c r="D48" s="15">
        <f>Sheet18!X48</f>
        <v>1096.8154417415601</v>
      </c>
      <c r="E48" s="17"/>
      <c r="F48" s="18">
        <f t="shared" ref="F48:F49" si="2">IF(D48-B48=0,"",D48+D52+D56+D60-B48)</f>
        <v>-538.54870566411</v>
      </c>
      <c r="G48" s="13">
        <f t="shared" ref="G48:G49" si="3">IF(B48=0,"",(D48+D52+D56+D60)/B48-1)</f>
        <v>-0.32931424265259812</v>
      </c>
    </row>
    <row r="49" spans="1:7">
      <c r="A49" s="11" t="s">
        <v>48</v>
      </c>
      <c r="B49" s="15">
        <f>Sheet18!G49</f>
        <v>4318.7986943978203</v>
      </c>
      <c r="C49" s="16" t="s">
        <v>114</v>
      </c>
      <c r="D49" s="15">
        <f>Sheet18!X49</f>
        <v>2898.1412291353799</v>
      </c>
      <c r="E49" s="17"/>
      <c r="F49" s="18">
        <f t="shared" si="2"/>
        <v>-1420.6574652624404</v>
      </c>
      <c r="G49" s="13">
        <f t="shared" si="3"/>
        <v>-0.32894736842105254</v>
      </c>
    </row>
    <row r="50" spans="1:7">
      <c r="A50" s="11"/>
      <c r="B50" s="15">
        <f>Sheet18!G50</f>
        <v>0</v>
      </c>
      <c r="C50" s="16" t="s">
        <v>162</v>
      </c>
      <c r="D50" s="15">
        <f>Sheet18!X50</f>
        <v>0</v>
      </c>
      <c r="E50" s="17"/>
      <c r="F50" s="18"/>
      <c r="G50" s="13"/>
    </row>
    <row r="51" spans="1:7">
      <c r="A51" s="11"/>
      <c r="B51" s="15">
        <f>Sheet18!G51</f>
        <v>0</v>
      </c>
      <c r="C51" s="16" t="s">
        <v>116</v>
      </c>
      <c r="D51" s="15">
        <f>Sheet18!X51</f>
        <v>62970.648071036798</v>
      </c>
      <c r="E51" s="17"/>
      <c r="F51" s="18"/>
      <c r="G51" s="13"/>
    </row>
    <row r="52" spans="1:7">
      <c r="A52" s="11"/>
      <c r="B52" s="15">
        <f>Sheet18!G52</f>
        <v>0</v>
      </c>
      <c r="C52" s="16" t="s">
        <v>117</v>
      </c>
      <c r="D52" s="15">
        <f>Sheet18!X52</f>
        <v>0</v>
      </c>
      <c r="E52" s="17"/>
      <c r="F52" s="18"/>
      <c r="G52" s="13"/>
    </row>
    <row r="53" spans="1:7">
      <c r="A53" s="11"/>
      <c r="B53" s="15">
        <f>Sheet18!G53</f>
        <v>0</v>
      </c>
      <c r="C53" s="16" t="s">
        <v>118</v>
      </c>
      <c r="D53" s="15">
        <f>Sheet18!X53</f>
        <v>0</v>
      </c>
      <c r="E53" s="17"/>
      <c r="F53" s="18"/>
      <c r="G53" s="13"/>
    </row>
    <row r="54" spans="1:7">
      <c r="A54" s="11"/>
      <c r="B54" s="15">
        <f>Sheet18!G54</f>
        <v>0</v>
      </c>
      <c r="C54" s="16" t="s">
        <v>163</v>
      </c>
      <c r="D54" s="15">
        <f>Sheet18!X54</f>
        <v>0</v>
      </c>
      <c r="E54" s="17"/>
      <c r="F54" s="18"/>
      <c r="G54" s="13"/>
    </row>
    <row r="55" spans="1:7">
      <c r="A55" s="11"/>
      <c r="B55" s="15">
        <f>Sheet18!G55</f>
        <v>0</v>
      </c>
      <c r="C55" s="16" t="s">
        <v>120</v>
      </c>
      <c r="D55" s="15">
        <f>Sheet18!X55</f>
        <v>8.7559271941930596</v>
      </c>
      <c r="E55" s="17"/>
      <c r="F55" s="18"/>
      <c r="G55" s="13"/>
    </row>
    <row r="56" spans="1:7">
      <c r="A56" s="11"/>
      <c r="B56" s="15">
        <f>Sheet18!G56</f>
        <v>0</v>
      </c>
      <c r="C56" s="16" t="s">
        <v>121</v>
      </c>
      <c r="D56" s="15">
        <f>Sheet18!X56</f>
        <v>0</v>
      </c>
      <c r="E56" s="17"/>
      <c r="F56" s="18"/>
      <c r="G56" s="13"/>
    </row>
    <row r="57" spans="1:7">
      <c r="A57" s="11"/>
      <c r="B57" s="15">
        <f>Sheet18!G57</f>
        <v>0</v>
      </c>
      <c r="C57" s="16" t="s">
        <v>122</v>
      </c>
      <c r="D57" s="15">
        <f>Sheet18!X57</f>
        <v>0</v>
      </c>
      <c r="E57" s="17"/>
      <c r="F57" s="18"/>
      <c r="G57" s="13"/>
    </row>
    <row r="58" spans="1:7">
      <c r="A58" s="11"/>
      <c r="B58" s="15">
        <f>Sheet18!G58</f>
        <v>0</v>
      </c>
      <c r="C58" s="16" t="s">
        <v>164</v>
      </c>
      <c r="D58" s="15">
        <f>Sheet18!X58</f>
        <v>0</v>
      </c>
      <c r="E58" s="17"/>
      <c r="F58" s="18"/>
      <c r="G58" s="13"/>
    </row>
    <row r="59" spans="1:7">
      <c r="A59" s="11"/>
      <c r="B59" s="15">
        <f>Sheet18!G59</f>
        <v>0</v>
      </c>
      <c r="C59" s="16" t="s">
        <v>124</v>
      </c>
      <c r="D59" s="15">
        <f>Sheet18!X59</f>
        <v>0</v>
      </c>
      <c r="E59" s="17"/>
      <c r="F59" s="18"/>
      <c r="G59" s="13"/>
    </row>
    <row r="60" spans="1:7">
      <c r="A60" s="11"/>
      <c r="B60" s="15">
        <f>Sheet18!G60</f>
        <v>0</v>
      </c>
      <c r="C60" s="16" t="s">
        <v>125</v>
      </c>
      <c r="D60" s="15">
        <f>Sheet18!X60</f>
        <v>0</v>
      </c>
      <c r="E60" s="17"/>
      <c r="F60" s="18"/>
      <c r="G60" s="13"/>
    </row>
    <row r="61" spans="1:7">
      <c r="A61" s="11"/>
      <c r="B61" s="15">
        <f>Sheet18!G61</f>
        <v>0</v>
      </c>
      <c r="C61" s="16" t="s">
        <v>126</v>
      </c>
      <c r="D61" s="15">
        <f>Sheet18!X61</f>
        <v>0</v>
      </c>
      <c r="E61" s="17"/>
      <c r="F61" s="18"/>
      <c r="G61" s="13"/>
    </row>
    <row r="62" spans="1:7">
      <c r="A62" s="11" t="s">
        <v>49</v>
      </c>
      <c r="B62" s="15">
        <f>Sheet18!G62</f>
        <v>0</v>
      </c>
      <c r="C62" s="16" t="s">
        <v>49</v>
      </c>
      <c r="D62" s="15">
        <f>Sheet18!X62</f>
        <v>0</v>
      </c>
      <c r="E62" s="17"/>
      <c r="F62" s="18"/>
      <c r="G62" s="13"/>
    </row>
    <row r="63" spans="1:7">
      <c r="A63" s="11" t="s">
        <v>50</v>
      </c>
      <c r="B63" s="15">
        <f>Sheet18!G63</f>
        <v>4049094.8245236599</v>
      </c>
      <c r="C63" s="16" t="s">
        <v>50</v>
      </c>
      <c r="D63" s="15">
        <f>Sheet18!X63</f>
        <v>3612519.2637623199</v>
      </c>
      <c r="E63" s="17"/>
      <c r="F63" s="18">
        <f t="shared" si="0"/>
        <v>-436575.56076133996</v>
      </c>
      <c r="G63" s="13">
        <f t="shared" si="1"/>
        <v>-0.10782053265761671</v>
      </c>
    </row>
    <row r="64" spans="1:7">
      <c r="A64" s="11" t="s">
        <v>51</v>
      </c>
      <c r="B64" s="15">
        <f>Sheet18!G64</f>
        <v>0</v>
      </c>
      <c r="C64" s="16" t="s">
        <v>51</v>
      </c>
      <c r="D64" s="15">
        <f>Sheet18!X64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Sheet18!G65</f>
        <v>0</v>
      </c>
      <c r="C65" s="16" t="s">
        <v>52</v>
      </c>
      <c r="D65" s="15">
        <f>Sheet18!X65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Sheet18!G66</f>
        <v>0</v>
      </c>
      <c r="C66" s="16" t="s">
        <v>53</v>
      </c>
      <c r="D66" s="15">
        <f>Sheet18!X66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Sheet18!G67</f>
        <v>-2660.7028799999998</v>
      </c>
      <c r="C67" s="16" t="s">
        <v>54</v>
      </c>
      <c r="D67" s="15">
        <f>Sheet18!X67</f>
        <v>-2668.6334400000001</v>
      </c>
      <c r="E67" s="17"/>
      <c r="F67" s="18">
        <f t="shared" ref="F67:F96" si="4">IF(D67-B67=0,"",D67-B67)</f>
        <v>-7.9305600000002414</v>
      </c>
      <c r="G67" s="13">
        <f t="shared" ref="G67:G96" si="5">IF(B67=0,"",D67/B67-1)</f>
        <v>2.9806259314457684E-3</v>
      </c>
    </row>
    <row r="68" spans="1:7">
      <c r="A68" s="11" t="s">
        <v>55</v>
      </c>
      <c r="B68" s="15">
        <f>Sheet18!G68</f>
        <v>0</v>
      </c>
      <c r="C68" s="16" t="s">
        <v>55</v>
      </c>
      <c r="D68" s="15">
        <f>Sheet18!X68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Sheet18!G69</f>
        <v>0</v>
      </c>
      <c r="C69" s="16" t="s">
        <v>56</v>
      </c>
      <c r="D69" s="15">
        <f>Sheet18!X69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Sheet18!G70</f>
        <v>0</v>
      </c>
      <c r="C70" s="16" t="s">
        <v>57</v>
      </c>
      <c r="D70" s="15">
        <f>Sheet18!X70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Sheet18!G71</f>
        <v>-143.01924</v>
      </c>
      <c r="C71" s="16" t="s">
        <v>58</v>
      </c>
      <c r="D71" s="15">
        <f>Sheet18!X71</f>
        <v>-143.50569999999999</v>
      </c>
      <c r="E71" s="17"/>
      <c r="F71" s="18">
        <f t="shared" si="4"/>
        <v>-0.4864599999999939</v>
      </c>
      <c r="G71" s="13">
        <f t="shared" si="5"/>
        <v>3.4013605442175798E-3</v>
      </c>
    </row>
    <row r="72" spans="1:7">
      <c r="A72" s="11" t="s">
        <v>59</v>
      </c>
      <c r="B72" s="15">
        <f>Sheet18!G72</f>
        <v>0</v>
      </c>
      <c r="C72" s="16" t="s">
        <v>59</v>
      </c>
      <c r="D72" s="15">
        <f>Sheet18!X72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Sheet18!G73</f>
        <v>0</v>
      </c>
      <c r="C73" s="16" t="s">
        <v>60</v>
      </c>
      <c r="D73" s="15">
        <f>Sheet18!X73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Sheet18!G74</f>
        <v>-16338.300545</v>
      </c>
      <c r="C74" s="16" t="s">
        <v>61</v>
      </c>
      <c r="D74" s="15">
        <f>Sheet18!X74</f>
        <v>-16387.763974344201</v>
      </c>
      <c r="E74" s="17"/>
      <c r="F74" s="18">
        <f t="shared" si="4"/>
        <v>-49.463429344201359</v>
      </c>
      <c r="G74" s="13">
        <f t="shared" si="5"/>
        <v>3.0274525314286649E-3</v>
      </c>
    </row>
    <row r="75" spans="1:7">
      <c r="A75" s="11" t="s">
        <v>62</v>
      </c>
      <c r="B75" s="15">
        <f>Sheet18!G75</f>
        <v>0</v>
      </c>
      <c r="C75" s="16" t="s">
        <v>62</v>
      </c>
      <c r="D75" s="15">
        <f>Sheet18!X75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Sheet18!G76</f>
        <v>0</v>
      </c>
      <c r="C76" s="16" t="s">
        <v>63</v>
      </c>
      <c r="D76" s="15">
        <f>Sheet18!X76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Sheet18!G77</f>
        <v>0</v>
      </c>
      <c r="C77" s="16" t="s">
        <v>64</v>
      </c>
      <c r="D77" s="15">
        <f>Sheet18!X77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Sheet18!G78</f>
        <v>-10521.356482953001</v>
      </c>
      <c r="C78" s="16" t="s">
        <v>65</v>
      </c>
      <c r="D78" s="15">
        <f>Sheet18!X78</f>
        <v>-10540.103291141801</v>
      </c>
      <c r="E78" s="17"/>
      <c r="F78" s="18">
        <f t="shared" si="4"/>
        <v>-18.74680818880006</v>
      </c>
      <c r="G78" s="13">
        <f t="shared" si="5"/>
        <v>1.781786238226335E-3</v>
      </c>
    </row>
    <row r="79" spans="1:7">
      <c r="A79" s="11" t="s">
        <v>66</v>
      </c>
      <c r="B79" s="15">
        <f>Sheet18!G79</f>
        <v>0</v>
      </c>
      <c r="C79" s="16" t="s">
        <v>66</v>
      </c>
      <c r="D79" s="15">
        <f>Sheet18!X79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Sheet18!G80</f>
        <v>0</v>
      </c>
      <c r="C80" s="16" t="s">
        <v>67</v>
      </c>
      <c r="D80" s="15">
        <f>Sheet18!X80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Sheet18!G81</f>
        <v>0</v>
      </c>
      <c r="C81" s="16" t="s">
        <v>68</v>
      </c>
      <c r="D81" s="15">
        <f>Sheet18!X81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Sheet18!G82</f>
        <v>-1277.1028672131199</v>
      </c>
      <c r="C82" s="16" t="s">
        <v>69</v>
      </c>
      <c r="D82" s="15">
        <f>Sheet18!X82</f>
        <v>-1281.5378565573801</v>
      </c>
      <c r="E82" s="17"/>
      <c r="F82" s="18">
        <f t="shared" si="4"/>
        <v>-4.4349893442602024</v>
      </c>
      <c r="G82" s="13">
        <f t="shared" si="5"/>
        <v>3.472695472008569E-3</v>
      </c>
    </row>
    <row r="83" spans="1:7">
      <c r="A83" s="11" t="s">
        <v>70</v>
      </c>
      <c r="B83" s="15">
        <f>Sheet18!G83</f>
        <v>0</v>
      </c>
      <c r="C83" s="16" t="s">
        <v>70</v>
      </c>
      <c r="D83" s="15">
        <f>Sheet18!X83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Sheet18!G84</f>
        <v>0</v>
      </c>
      <c r="C84" s="16" t="s">
        <v>71</v>
      </c>
      <c r="D84" s="15">
        <f>Sheet18!X84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Sheet18!G85</f>
        <v>0</v>
      </c>
      <c r="C85" s="16" t="s">
        <v>72</v>
      </c>
      <c r="D85" s="15">
        <f>Sheet18!X85</f>
        <v>0</v>
      </c>
      <c r="E85" s="17"/>
      <c r="F85" s="18" t="str">
        <f t="shared" si="4"/>
        <v/>
      </c>
      <c r="G85" s="13" t="str">
        <f t="shared" si="5"/>
        <v/>
      </c>
    </row>
    <row r="86" spans="1:7">
      <c r="A86" s="11" t="s">
        <v>73</v>
      </c>
      <c r="B86" s="15">
        <f>Sheet18!G86</f>
        <v>0</v>
      </c>
      <c r="C86" s="16" t="s">
        <v>73</v>
      </c>
      <c r="D86" s="15">
        <f>Sheet18!X86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Sheet18!G87</f>
        <v>0</v>
      </c>
      <c r="C87" s="16" t="s">
        <v>74</v>
      </c>
      <c r="D87" s="15">
        <f>Sheet18!X87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Sheet18!G88</f>
        <v>-1203695.607941</v>
      </c>
      <c r="C88" s="16" t="s">
        <v>75</v>
      </c>
      <c r="D88" s="15">
        <f>Sheet18!X88</f>
        <v>-1207247.38562667</v>
      </c>
      <c r="E88" s="17"/>
      <c r="F88" s="18">
        <f t="shared" si="4"/>
        <v>-3551.7776856699493</v>
      </c>
      <c r="G88" s="13">
        <f t="shared" si="5"/>
        <v>2.950727461526137E-3</v>
      </c>
    </row>
    <row r="89" spans="1:7">
      <c r="A89" s="11" t="s">
        <v>76</v>
      </c>
      <c r="B89" s="15">
        <f>Sheet18!G89</f>
        <v>0</v>
      </c>
      <c r="C89" s="16" t="s">
        <v>76</v>
      </c>
      <c r="D89" s="15">
        <f>Sheet18!X89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Sheet18!G90</f>
        <v>0</v>
      </c>
      <c r="C90" s="16" t="s">
        <v>77</v>
      </c>
      <c r="D90" s="15">
        <f>Sheet18!X90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Sheet18!G91</f>
        <v>-1501071.9604604</v>
      </c>
      <c r="C91" s="16" t="s">
        <v>78</v>
      </c>
      <c r="D91" s="15">
        <f>Sheet18!X91</f>
        <v>-1505131.1540195099</v>
      </c>
      <c r="E91" s="17"/>
      <c r="F91" s="18">
        <f t="shared" si="4"/>
        <v>-4059.1935591099318</v>
      </c>
      <c r="G91" s="13">
        <f t="shared" si="5"/>
        <v>2.7041965115814914E-3</v>
      </c>
    </row>
    <row r="92" spans="1:7">
      <c r="A92" s="11" t="s">
        <v>79</v>
      </c>
      <c r="B92" s="15">
        <f>Sheet18!G92</f>
        <v>0</v>
      </c>
      <c r="C92" s="16" t="s">
        <v>79</v>
      </c>
      <c r="D92" s="15">
        <f>Sheet18!X92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Sheet18!G93</f>
        <v>0</v>
      </c>
      <c r="C93" s="16" t="s">
        <v>80</v>
      </c>
      <c r="D93" s="15">
        <f>Sheet18!X93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Sheet18!G94</f>
        <v>-669.6</v>
      </c>
      <c r="C94" s="16" t="s">
        <v>81</v>
      </c>
      <c r="D94" s="15">
        <f>Sheet18!X94</f>
        <v>-672</v>
      </c>
      <c r="E94" s="17"/>
      <c r="F94" s="18">
        <f t="shared" si="4"/>
        <v>-2.3999999999999773</v>
      </c>
      <c r="G94" s="13">
        <f t="shared" si="5"/>
        <v>3.5842293906809264E-3</v>
      </c>
    </row>
    <row r="95" spans="1:7">
      <c r="A95" s="11" t="s">
        <v>82</v>
      </c>
      <c r="B95" s="15">
        <f>Sheet18!G95</f>
        <v>0</v>
      </c>
      <c r="C95" s="16" t="s">
        <v>82</v>
      </c>
      <c r="D95" s="15">
        <f>Sheet18!X95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Sheet18!G96</f>
        <v>-32530.732050181701</v>
      </c>
      <c r="C96" s="16" t="s">
        <v>83</v>
      </c>
      <c r="D96" s="15">
        <f>Sheet18!X96</f>
        <v>-32581.955069670301</v>
      </c>
      <c r="E96" s="17"/>
      <c r="F96" s="18">
        <f t="shared" si="4"/>
        <v>-51.223019488599675</v>
      </c>
      <c r="G96" s="13">
        <f t="shared" si="5"/>
        <v>1.5746039594062289E-3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Sheet18!H2</f>
        <v>0</v>
      </c>
      <c r="C2" s="11" t="s">
        <v>1</v>
      </c>
      <c r="D2" s="12">
        <f>Sheet18!Y2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Sheet18!H3</f>
        <v>155461207.31168899</v>
      </c>
      <c r="C3" s="16" t="s">
        <v>2</v>
      </c>
      <c r="D3" s="15">
        <f>Sheet18!Y3</f>
        <v>155828667.29278699</v>
      </c>
      <c r="E3" s="17"/>
      <c r="F3" s="18">
        <f t="shared" ref="F3:F66" si="0">IF(D3-B3=0,"",D3-B3)</f>
        <v>367459.98109799623</v>
      </c>
      <c r="G3" s="13">
        <f t="shared" ref="G3:G66" si="1">IF(B3=0,"",D3/B3-1)</f>
        <v>2.36367636307655E-3</v>
      </c>
    </row>
    <row r="4" spans="1:7">
      <c r="A4" s="11" t="s">
        <v>3</v>
      </c>
      <c r="B4" s="15">
        <f>Sheet18!H4</f>
        <v>170943.08968626201</v>
      </c>
      <c r="C4" s="16" t="s">
        <v>3</v>
      </c>
      <c r="D4" s="15">
        <f>Sheet18!Y4</f>
        <v>171322.79184497401</v>
      </c>
      <c r="E4" s="17"/>
      <c r="F4" s="18">
        <f t="shared" si="0"/>
        <v>379.70215871199616</v>
      </c>
      <c r="G4" s="13">
        <f t="shared" si="1"/>
        <v>2.2212197018836033E-3</v>
      </c>
    </row>
    <row r="5" spans="1:7">
      <c r="A5" s="11" t="s">
        <v>4</v>
      </c>
      <c r="B5" s="15">
        <f>Sheet18!H5</f>
        <v>81966.136880994498</v>
      </c>
      <c r="C5" s="16" t="s">
        <v>4</v>
      </c>
      <c r="D5" s="15">
        <f>Sheet18!Y5</f>
        <v>82189.299286160705</v>
      </c>
      <c r="E5" s="17"/>
      <c r="F5" s="18">
        <f t="shared" si="0"/>
        <v>223.16240516620746</v>
      </c>
      <c r="G5" s="13">
        <f t="shared" si="1"/>
        <v>2.7226170911314185E-3</v>
      </c>
    </row>
    <row r="6" spans="1:7">
      <c r="A6" s="11" t="s">
        <v>5</v>
      </c>
      <c r="B6" s="15">
        <f>Sheet18!H6</f>
        <v>0</v>
      </c>
      <c r="C6" s="16" t="s">
        <v>5</v>
      </c>
      <c r="D6" s="15">
        <f>Sheet18!Y6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Sheet18!H7</f>
        <v>15157551.531492401</v>
      </c>
      <c r="C7" s="16" t="s">
        <v>6</v>
      </c>
      <c r="D7" s="15">
        <f>Sheet18!Y7</f>
        <v>15190639.337966301</v>
      </c>
      <c r="E7" s="17"/>
      <c r="F7" s="18">
        <f t="shared" si="0"/>
        <v>33087.806473899633</v>
      </c>
      <c r="G7" s="13">
        <f t="shared" si="1"/>
        <v>2.1829255473850839E-3</v>
      </c>
    </row>
    <row r="8" spans="1:7">
      <c r="A8" s="11" t="s">
        <v>7</v>
      </c>
      <c r="B8" s="15">
        <f>Sheet18!H8</f>
        <v>4966.2932399327201</v>
      </c>
      <c r="C8" s="16" t="s">
        <v>7</v>
      </c>
      <c r="D8" s="15">
        <f>Sheet18!Y8</f>
        <v>4975.67523609826</v>
      </c>
      <c r="E8" s="17"/>
      <c r="F8" s="18">
        <f t="shared" si="0"/>
        <v>9.3819961655399311</v>
      </c>
      <c r="G8" s="13">
        <f t="shared" si="1"/>
        <v>1.8891345541383053E-3</v>
      </c>
    </row>
    <row r="9" spans="1:7">
      <c r="A9" s="11" t="s">
        <v>8</v>
      </c>
      <c r="B9" s="15">
        <f>Sheet18!H9</f>
        <v>9351.7106215179301</v>
      </c>
      <c r="C9" s="16" t="s">
        <v>8</v>
      </c>
      <c r="D9" s="15">
        <f>Sheet18!Y9</f>
        <v>9379.0909403122896</v>
      </c>
      <c r="E9" s="17"/>
      <c r="F9" s="18">
        <f t="shared" si="0"/>
        <v>27.380318794359482</v>
      </c>
      <c r="G9" s="13">
        <f t="shared" si="1"/>
        <v>2.9278406809720714E-3</v>
      </c>
    </row>
    <row r="10" spans="1:7">
      <c r="A10" s="11" t="s">
        <v>9</v>
      </c>
      <c r="B10" s="15">
        <f>Sheet18!H10</f>
        <v>0</v>
      </c>
      <c r="C10" s="16" t="s">
        <v>156</v>
      </c>
      <c r="D10" s="15">
        <f>Sheet18!Y10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Sheet18!H11</f>
        <v>86093.804235227901</v>
      </c>
      <c r="C11" s="16" t="s">
        <v>10</v>
      </c>
      <c r="D11" s="15">
        <f>Sheet18!Y11</f>
        <v>86357.088040228598</v>
      </c>
      <c r="E11" s="17"/>
      <c r="F11" s="18">
        <f t="shared" si="0"/>
        <v>263.28380500069761</v>
      </c>
      <c r="G11" s="13">
        <f t="shared" si="1"/>
        <v>3.0581039755350758E-3</v>
      </c>
    </row>
    <row r="12" spans="1:7">
      <c r="A12" s="11" t="s">
        <v>11</v>
      </c>
      <c r="B12" s="15">
        <f>Sheet18!H12</f>
        <v>0</v>
      </c>
      <c r="C12" s="16" t="s">
        <v>11</v>
      </c>
      <c r="D12" s="15">
        <f>Sheet18!Y12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Sheet18!H13</f>
        <v>0</v>
      </c>
      <c r="C13" s="16" t="s">
        <v>12</v>
      </c>
      <c r="D13" s="15">
        <f>Sheet18!Y13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Sheet18!H14</f>
        <v>0</v>
      </c>
      <c r="C14" s="16" t="s">
        <v>157</v>
      </c>
      <c r="D14" s="15">
        <f>Sheet18!Y14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Sheet18!H15</f>
        <v>33929264.765717298</v>
      </c>
      <c r="C15" s="16" t="s">
        <v>14</v>
      </c>
      <c r="D15" s="15">
        <f>Sheet18!Y15</f>
        <v>34004070.462743901</v>
      </c>
      <c r="E15" s="17"/>
      <c r="F15" s="18">
        <f t="shared" si="0"/>
        <v>74805.697026602924</v>
      </c>
      <c r="G15" s="13">
        <f t="shared" si="1"/>
        <v>2.2047544367123084E-3</v>
      </c>
    </row>
    <row r="16" spans="1:7">
      <c r="A16" s="11" t="s">
        <v>15</v>
      </c>
      <c r="B16" s="15">
        <f>Sheet18!H16</f>
        <v>12628.258415569</v>
      </c>
      <c r="C16" s="16" t="s">
        <v>15</v>
      </c>
      <c r="D16" s="15">
        <f>Sheet18!Y16</f>
        <v>12656.2769172755</v>
      </c>
      <c r="E16" s="17"/>
      <c r="F16" s="18">
        <f t="shared" si="0"/>
        <v>28.018501706499592</v>
      </c>
      <c r="G16" s="13">
        <f t="shared" si="1"/>
        <v>2.2187146306695826E-3</v>
      </c>
    </row>
    <row r="17" spans="1:7">
      <c r="A17" s="11" t="s">
        <v>16</v>
      </c>
      <c r="B17" s="15">
        <f>Sheet18!H17</f>
        <v>24749.839924227799</v>
      </c>
      <c r="C17" s="16" t="s">
        <v>16</v>
      </c>
      <c r="D17" s="15">
        <f>Sheet18!Y17</f>
        <v>24795.943569660401</v>
      </c>
      <c r="E17" s="17"/>
      <c r="F17" s="18">
        <f t="shared" si="0"/>
        <v>46.103645432602207</v>
      </c>
      <c r="G17" s="13">
        <f t="shared" si="1"/>
        <v>1.8627856007857879E-3</v>
      </c>
    </row>
    <row r="18" spans="1:7">
      <c r="A18" s="11" t="s">
        <v>17</v>
      </c>
      <c r="B18" s="15">
        <f>Sheet18!H18</f>
        <v>0</v>
      </c>
      <c r="C18" s="16" t="s">
        <v>158</v>
      </c>
      <c r="D18" s="15">
        <f>Sheet18!Y18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Sheet18!H19</f>
        <v>12457822.703141</v>
      </c>
      <c r="C19" s="16" t="s">
        <v>18</v>
      </c>
      <c r="D19" s="15">
        <f>Sheet18!Y19</f>
        <v>12488345.386654099</v>
      </c>
      <c r="E19" s="17"/>
      <c r="F19" s="18">
        <f t="shared" si="0"/>
        <v>30522.683513099328</v>
      </c>
      <c r="G19" s="13">
        <f t="shared" si="1"/>
        <v>2.4500817069263991E-3</v>
      </c>
    </row>
    <row r="20" spans="1:7">
      <c r="A20" s="11" t="s">
        <v>19</v>
      </c>
      <c r="B20" s="15">
        <f>Sheet18!H20</f>
        <v>1225.10779342667</v>
      </c>
      <c r="C20" s="16" t="s">
        <v>19</v>
      </c>
      <c r="D20" s="15">
        <f>Sheet18!Y20</f>
        <v>1227.5444754349101</v>
      </c>
      <c r="E20" s="17"/>
      <c r="F20" s="18">
        <f t="shared" si="0"/>
        <v>2.4366820082400409</v>
      </c>
      <c r="G20" s="13">
        <f t="shared" si="1"/>
        <v>1.9889531527870208E-3</v>
      </c>
    </row>
    <row r="21" spans="1:7">
      <c r="A21" s="11" t="s">
        <v>20</v>
      </c>
      <c r="B21" s="15">
        <f>Sheet18!H21</f>
        <v>3289.4202445820401</v>
      </c>
      <c r="C21" s="16" t="s">
        <v>20</v>
      </c>
      <c r="D21" s="15">
        <f>Sheet18!Y21</f>
        <v>3297.8045801867002</v>
      </c>
      <c r="E21" s="17"/>
      <c r="F21" s="18">
        <f t="shared" si="0"/>
        <v>8.3843356046600093</v>
      </c>
      <c r="G21" s="13">
        <f t="shared" si="1"/>
        <v>2.5488794320123187E-3</v>
      </c>
    </row>
    <row r="22" spans="1:7">
      <c r="A22" s="11" t="s">
        <v>21</v>
      </c>
      <c r="B22" s="15">
        <f>Sheet18!H22</f>
        <v>0</v>
      </c>
      <c r="C22" s="16" t="s">
        <v>159</v>
      </c>
      <c r="D22" s="15">
        <f>Sheet18!Y22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Sheet18!H23</f>
        <v>17041.402321936199</v>
      </c>
      <c r="C23" s="16" t="s">
        <v>22</v>
      </c>
      <c r="D23" s="15">
        <f>Sheet18!Y23</f>
        <v>17041.402321936199</v>
      </c>
      <c r="E23" s="17"/>
      <c r="F23" s="18" t="str">
        <f t="shared" si="0"/>
        <v/>
      </c>
      <c r="G23" s="13">
        <f t="shared" si="1"/>
        <v>0</v>
      </c>
    </row>
    <row r="24" spans="1:7">
      <c r="A24" s="11" t="s">
        <v>23</v>
      </c>
      <c r="B24" s="15">
        <f>Sheet18!H24</f>
        <v>0</v>
      </c>
      <c r="C24" s="16" t="s">
        <v>23</v>
      </c>
      <c r="D24" s="15">
        <f>Sheet18!Y24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Sheet18!H25</f>
        <v>0</v>
      </c>
      <c r="C25" s="16" t="s">
        <v>24</v>
      </c>
      <c r="D25" s="15">
        <f>Sheet18!Y25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Sheet18!H26</f>
        <v>0</v>
      </c>
      <c r="C26" s="16" t="s">
        <v>160</v>
      </c>
      <c r="D26" s="15">
        <f>Sheet18!Y26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Sheet18!H27</f>
        <v>13076748.4241377</v>
      </c>
      <c r="C27" s="16" t="s">
        <v>26</v>
      </c>
      <c r="D27" s="15">
        <f>Sheet18!Y27</f>
        <v>13106829.220815999</v>
      </c>
      <c r="E27" s="17"/>
      <c r="F27" s="18">
        <f t="shared" si="0"/>
        <v>30080.796678299084</v>
      </c>
      <c r="G27" s="13">
        <f t="shared" si="1"/>
        <v>2.3003269392851688E-3</v>
      </c>
    </row>
    <row r="28" spans="1:7">
      <c r="A28" s="11" t="s">
        <v>27</v>
      </c>
      <c r="B28" s="15">
        <f>Sheet18!H28</f>
        <v>0</v>
      </c>
      <c r="C28" s="16" t="s">
        <v>27</v>
      </c>
      <c r="D28" s="15">
        <f>Sheet18!Y28</f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Sheet18!H29</f>
        <v>9379.5379839299294</v>
      </c>
      <c r="C29" s="16" t="s">
        <v>28</v>
      </c>
      <c r="D29" s="15">
        <f>Sheet18!Y29</f>
        <v>9401.4546635797706</v>
      </c>
      <c r="E29" s="17"/>
      <c r="F29" s="18">
        <f t="shared" si="0"/>
        <v>21.916679649841171</v>
      </c>
      <c r="G29" s="13">
        <f t="shared" si="1"/>
        <v>2.3366481043514131E-3</v>
      </c>
    </row>
    <row r="30" spans="1:7">
      <c r="A30" s="11" t="s">
        <v>29</v>
      </c>
      <c r="B30" s="15">
        <f>Sheet18!H30</f>
        <v>0</v>
      </c>
      <c r="C30" s="16" t="s">
        <v>29</v>
      </c>
      <c r="D30" s="15">
        <f>Sheet18!Y30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Sheet18!H31</f>
        <v>5176795.2578576803</v>
      </c>
      <c r="C31" s="16" t="s">
        <v>30</v>
      </c>
      <c r="D31" s="15">
        <f>Sheet18!Y31</f>
        <v>5187888.2349592997</v>
      </c>
      <c r="E31" s="17"/>
      <c r="F31" s="18">
        <f t="shared" si="0"/>
        <v>11092.977101619355</v>
      </c>
      <c r="G31" s="13">
        <f t="shared" si="1"/>
        <v>2.1428270868510957E-3</v>
      </c>
    </row>
    <row r="32" spans="1:7">
      <c r="A32" s="11" t="s">
        <v>31</v>
      </c>
      <c r="B32" s="15">
        <f>Sheet18!H32</f>
        <v>0</v>
      </c>
      <c r="C32" s="16" t="s">
        <v>31</v>
      </c>
      <c r="D32" s="15">
        <f>Sheet18!Y32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Sheet18!H33</f>
        <v>11037.2617587233</v>
      </c>
      <c r="C33" s="16" t="s">
        <v>32</v>
      </c>
      <c r="D33" s="15">
        <f>Sheet18!Y33</f>
        <v>11065.630634797901</v>
      </c>
      <c r="E33" s="17"/>
      <c r="F33" s="18">
        <f t="shared" si="0"/>
        <v>28.368876074600848</v>
      </c>
      <c r="G33" s="13">
        <f t="shared" si="1"/>
        <v>2.5702820767279366E-3</v>
      </c>
    </row>
    <row r="34" spans="1:7">
      <c r="A34" s="11" t="s">
        <v>33</v>
      </c>
      <c r="B34" s="15">
        <f>Sheet18!H34</f>
        <v>0</v>
      </c>
      <c r="C34" s="16" t="s">
        <v>33</v>
      </c>
      <c r="D34" s="15">
        <f>Sheet18!Y34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Sheet18!H35</f>
        <v>13414173.7305254</v>
      </c>
      <c r="C35" s="16" t="s">
        <v>34</v>
      </c>
      <c r="D35" s="15">
        <f>Sheet18!Y35</f>
        <v>13448369.3871044</v>
      </c>
      <c r="E35" s="17"/>
      <c r="F35" s="18">
        <f t="shared" si="0"/>
        <v>34195.656578999013</v>
      </c>
      <c r="G35" s="13">
        <f t="shared" si="1"/>
        <v>2.5492182571917876E-3</v>
      </c>
    </row>
    <row r="36" spans="1:7">
      <c r="A36" s="11" t="s">
        <v>35</v>
      </c>
      <c r="B36" s="15">
        <f>Sheet18!H36</f>
        <v>2345.5393368308801</v>
      </c>
      <c r="C36" s="16" t="s">
        <v>35</v>
      </c>
      <c r="D36" s="15">
        <f>Sheet18!Y36</f>
        <v>2353.99798100422</v>
      </c>
      <c r="E36" s="17"/>
      <c r="F36" s="18">
        <f t="shared" si="0"/>
        <v>8.4586441733399624</v>
      </c>
      <c r="G36" s="13">
        <f t="shared" si="1"/>
        <v>3.6062683070448021E-3</v>
      </c>
    </row>
    <row r="37" spans="1:7">
      <c r="A37" s="11" t="s">
        <v>36</v>
      </c>
      <c r="B37" s="15">
        <f>Sheet18!H37</f>
        <v>65825.101506306397</v>
      </c>
      <c r="C37" s="16" t="s">
        <v>36</v>
      </c>
      <c r="D37" s="15">
        <f>Sheet18!Y37</f>
        <v>65922.119695026093</v>
      </c>
      <c r="E37" s="17"/>
      <c r="F37" s="18">
        <f t="shared" si="0"/>
        <v>97.0181887196959</v>
      </c>
      <c r="G37" s="13">
        <f t="shared" si="1"/>
        <v>1.4738783002166134E-3</v>
      </c>
    </row>
    <row r="38" spans="1:7">
      <c r="A38" s="11" t="s">
        <v>37</v>
      </c>
      <c r="B38" s="15">
        <f>Sheet18!H38</f>
        <v>0</v>
      </c>
      <c r="C38" s="16" t="s">
        <v>37</v>
      </c>
      <c r="D38" s="15">
        <f>Sheet18!Y38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Sheet18!H39</f>
        <v>27788809.407943599</v>
      </c>
      <c r="C39" s="16" t="s">
        <v>38</v>
      </c>
      <c r="D39" s="15">
        <f>Sheet18!Y39</f>
        <v>27855274.655241501</v>
      </c>
      <c r="E39" s="17"/>
      <c r="F39" s="18">
        <f t="shared" si="0"/>
        <v>66465.24729790166</v>
      </c>
      <c r="G39" s="13">
        <f t="shared" si="1"/>
        <v>2.3917990268018663E-3</v>
      </c>
    </row>
    <row r="40" spans="1:7">
      <c r="A40" s="11" t="s">
        <v>39</v>
      </c>
      <c r="B40" s="15">
        <f>Sheet18!H40</f>
        <v>0</v>
      </c>
      <c r="C40" s="16" t="s">
        <v>39</v>
      </c>
      <c r="D40" s="15">
        <f>Sheet18!Y40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Sheet18!H41</f>
        <v>0</v>
      </c>
      <c r="C41" s="16" t="s">
        <v>40</v>
      </c>
      <c r="D41" s="15">
        <f>Sheet18!Y41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Sheet18!H42</f>
        <v>30323487.214703299</v>
      </c>
      <c r="C42" s="16" t="s">
        <v>41</v>
      </c>
      <c r="D42" s="15">
        <f>Sheet18!Y42</f>
        <v>30387479.125326999</v>
      </c>
      <c r="E42" s="17"/>
      <c r="F42" s="18">
        <f t="shared" si="0"/>
        <v>63991.910623699427</v>
      </c>
      <c r="G42" s="13">
        <f t="shared" si="1"/>
        <v>2.1103084276095085E-3</v>
      </c>
    </row>
    <row r="43" spans="1:7">
      <c r="A43" s="11" t="s">
        <v>42</v>
      </c>
      <c r="B43" s="15">
        <f>Sheet18!H43</f>
        <v>21637.9789996367</v>
      </c>
      <c r="C43" s="16" t="s">
        <v>42</v>
      </c>
      <c r="D43" s="15">
        <f>Sheet18!Y43</f>
        <v>21679.175744368298</v>
      </c>
      <c r="E43" s="17"/>
      <c r="F43" s="18">
        <f t="shared" si="0"/>
        <v>41.196744731598301</v>
      </c>
      <c r="G43" s="13">
        <f t="shared" si="1"/>
        <v>1.9039090819106264E-3</v>
      </c>
    </row>
    <row r="44" spans="1:7">
      <c r="A44" s="11" t="s">
        <v>43</v>
      </c>
      <c r="B44" s="15">
        <f>Sheet18!H44</f>
        <v>0</v>
      </c>
      <c r="C44" s="16" t="s">
        <v>43</v>
      </c>
      <c r="D44" s="15">
        <f>Sheet18!Y44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Sheet18!H45</f>
        <v>0</v>
      </c>
      <c r="C45" s="16" t="s">
        <v>44</v>
      </c>
      <c r="D45" s="15">
        <f>Sheet18!Y45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Sheet18!Y46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Sheet18!H47</f>
        <v>1774425.2483490901</v>
      </c>
      <c r="C47" s="16" t="s">
        <v>112</v>
      </c>
      <c r="D47" s="15">
        <f>Sheet18!Y47</f>
        <v>446772.01908409997</v>
      </c>
      <c r="E47" s="17"/>
      <c r="F47" s="18">
        <f>IF(D47-B47=0,"",D47+D51+D55+D59-B47)</f>
        <v>-339120.0601462624</v>
      </c>
      <c r="G47" s="13">
        <f>IF(B47=0,"",(D47+D51+D55+D59)/B47-1)</f>
        <v>-0.19111543890720495</v>
      </c>
    </row>
    <row r="48" spans="1:7">
      <c r="A48" s="11" t="s">
        <v>47</v>
      </c>
      <c r="B48" s="15">
        <f>Sheet18!H48</f>
        <v>270.96577089431599</v>
      </c>
      <c r="C48" s="16" t="s">
        <v>113</v>
      </c>
      <c r="D48" s="15">
        <f>Sheet18!Y48</f>
        <v>178.85347999999999</v>
      </c>
      <c r="E48" s="17"/>
      <c r="F48" s="18">
        <f t="shared" ref="F48:F49" si="2">IF(D48-B48=0,"",D48+D52+D56+D60-B48)</f>
        <v>-92.112290894316004</v>
      </c>
      <c r="G48" s="13">
        <f t="shared" ref="G48:G49" si="3">IF(B48=0,"",(D48+D52+D56+D60)/B48-1)</f>
        <v>-0.33994068915162834</v>
      </c>
    </row>
    <row r="49" spans="1:7">
      <c r="A49" s="11" t="s">
        <v>48</v>
      </c>
      <c r="B49" s="15">
        <f>Sheet18!H49</f>
        <v>238.46607279633901</v>
      </c>
      <c r="C49" s="16" t="s">
        <v>114</v>
      </c>
      <c r="D49" s="15">
        <f>Sheet18!Y49</f>
        <v>157.32731999999999</v>
      </c>
      <c r="E49" s="17"/>
      <c r="F49" s="18">
        <f t="shared" si="2"/>
        <v>-81.13875279633902</v>
      </c>
      <c r="G49" s="13">
        <f t="shared" si="3"/>
        <v>-0.34025281602903423</v>
      </c>
    </row>
    <row r="50" spans="1:7">
      <c r="A50" s="11"/>
      <c r="B50" s="15">
        <f>Sheet18!H50</f>
        <v>0</v>
      </c>
      <c r="C50" s="16" t="s">
        <v>162</v>
      </c>
      <c r="D50" s="15">
        <f>Sheet18!Y50</f>
        <v>0</v>
      </c>
      <c r="E50" s="17"/>
      <c r="F50" s="18"/>
      <c r="G50" s="13"/>
    </row>
    <row r="51" spans="1:7">
      <c r="A51" s="11"/>
      <c r="B51" s="15">
        <f>Sheet18!H51</f>
        <v>0</v>
      </c>
      <c r="C51" s="16" t="s">
        <v>116</v>
      </c>
      <c r="D51" s="15">
        <f>Sheet18!Y51</f>
        <v>971297.118992912</v>
      </c>
      <c r="E51" s="17"/>
      <c r="F51" s="18"/>
      <c r="G51" s="13"/>
    </row>
    <row r="52" spans="1:7">
      <c r="A52" s="11"/>
      <c r="B52" s="15">
        <f>Sheet18!H52</f>
        <v>0</v>
      </c>
      <c r="C52" s="16" t="s">
        <v>117</v>
      </c>
      <c r="D52" s="15">
        <f>Sheet18!Y52</f>
        <v>0</v>
      </c>
      <c r="E52" s="17"/>
      <c r="F52" s="18"/>
      <c r="G52" s="13"/>
    </row>
    <row r="53" spans="1:7">
      <c r="A53" s="11"/>
      <c r="B53" s="15">
        <f>Sheet18!H53</f>
        <v>0</v>
      </c>
      <c r="C53" s="16" t="s">
        <v>118</v>
      </c>
      <c r="D53" s="15">
        <f>Sheet18!Y53</f>
        <v>0</v>
      </c>
      <c r="E53" s="17"/>
      <c r="F53" s="18"/>
      <c r="G53" s="13"/>
    </row>
    <row r="54" spans="1:7">
      <c r="A54" s="11"/>
      <c r="B54" s="15">
        <f>Sheet18!H54</f>
        <v>0</v>
      </c>
      <c r="C54" s="16" t="s">
        <v>163</v>
      </c>
      <c r="D54" s="15">
        <f>Sheet18!Y54</f>
        <v>0</v>
      </c>
      <c r="E54" s="17"/>
      <c r="F54" s="18"/>
      <c r="G54" s="13"/>
    </row>
    <row r="55" spans="1:7">
      <c r="A55" s="11"/>
      <c r="B55" s="15">
        <f>Sheet18!H55</f>
        <v>0</v>
      </c>
      <c r="C55" s="16" t="s">
        <v>120</v>
      </c>
      <c r="D55" s="15">
        <f>Sheet18!Y55</f>
        <v>17236.050125815698</v>
      </c>
      <c r="E55" s="17"/>
      <c r="F55" s="18"/>
      <c r="G55" s="13"/>
    </row>
    <row r="56" spans="1:7">
      <c r="A56" s="11"/>
      <c r="B56" s="15">
        <f>Sheet18!H56</f>
        <v>0</v>
      </c>
      <c r="C56" s="16" t="s">
        <v>121</v>
      </c>
      <c r="D56" s="15">
        <f>Sheet18!Y56</f>
        <v>0</v>
      </c>
      <c r="E56" s="17"/>
      <c r="F56" s="18"/>
      <c r="G56" s="13"/>
    </row>
    <row r="57" spans="1:7">
      <c r="A57" s="11"/>
      <c r="B57" s="15">
        <f>Sheet18!H57</f>
        <v>0</v>
      </c>
      <c r="C57" s="16" t="s">
        <v>122</v>
      </c>
      <c r="D57" s="15">
        <f>Sheet18!Y57</f>
        <v>0</v>
      </c>
      <c r="E57" s="17"/>
      <c r="F57" s="18"/>
      <c r="G57" s="13"/>
    </row>
    <row r="58" spans="1:7">
      <c r="A58" s="11"/>
      <c r="B58" s="15">
        <f>Sheet18!H58</f>
        <v>0</v>
      </c>
      <c r="C58" s="16" t="s">
        <v>164</v>
      </c>
      <c r="D58" s="15">
        <f>Sheet18!Y58</f>
        <v>0</v>
      </c>
      <c r="E58" s="17"/>
      <c r="F58" s="18"/>
      <c r="G58" s="13"/>
    </row>
    <row r="59" spans="1:7">
      <c r="A59" s="11"/>
      <c r="B59" s="15">
        <f>Sheet18!H59</f>
        <v>0</v>
      </c>
      <c r="C59" s="16" t="s">
        <v>124</v>
      </c>
      <c r="D59" s="15">
        <f>Sheet18!Y59</f>
        <v>0</v>
      </c>
      <c r="E59" s="17"/>
      <c r="F59" s="18"/>
      <c r="G59" s="13"/>
    </row>
    <row r="60" spans="1:7">
      <c r="A60" s="11"/>
      <c r="B60" s="15">
        <f>Sheet18!H60</f>
        <v>0</v>
      </c>
      <c r="C60" s="16" t="s">
        <v>125</v>
      </c>
      <c r="D60" s="15">
        <f>Sheet18!Y60</f>
        <v>0</v>
      </c>
      <c r="E60" s="17"/>
      <c r="F60" s="18"/>
      <c r="G60" s="13"/>
    </row>
    <row r="61" spans="1:7">
      <c r="A61" s="11"/>
      <c r="B61" s="15">
        <f>Sheet18!H61</f>
        <v>0</v>
      </c>
      <c r="C61" s="16" t="s">
        <v>126</v>
      </c>
      <c r="D61" s="15">
        <f>Sheet18!Y61</f>
        <v>0</v>
      </c>
      <c r="E61" s="17"/>
      <c r="F61" s="18"/>
      <c r="G61" s="13"/>
    </row>
    <row r="62" spans="1:7">
      <c r="A62" s="11" t="s">
        <v>49</v>
      </c>
      <c r="B62" s="15">
        <f>Sheet18!H62</f>
        <v>0</v>
      </c>
      <c r="C62" s="16" t="s">
        <v>49</v>
      </c>
      <c r="D62" s="15">
        <f>Sheet18!Y62</f>
        <v>0</v>
      </c>
      <c r="E62" s="17"/>
      <c r="F62" s="18"/>
      <c r="G62" s="13"/>
    </row>
    <row r="63" spans="1:7">
      <c r="A63" s="11" t="s">
        <v>50</v>
      </c>
      <c r="B63" s="15">
        <f>Sheet18!H63</f>
        <v>3213328.7444081302</v>
      </c>
      <c r="C63" s="16" t="s">
        <v>50</v>
      </c>
      <c r="D63" s="15">
        <f>Sheet18!Y63</f>
        <v>2844449.6374593</v>
      </c>
      <c r="E63" s="17"/>
      <c r="F63" s="18">
        <f t="shared" si="0"/>
        <v>-368879.10694883019</v>
      </c>
      <c r="G63" s="13">
        <f t="shared" si="1"/>
        <v>-0.11479656651712267</v>
      </c>
    </row>
    <row r="64" spans="1:7">
      <c r="A64" s="11" t="s">
        <v>51</v>
      </c>
      <c r="B64" s="15">
        <f>Sheet18!H64</f>
        <v>0</v>
      </c>
      <c r="C64" s="16" t="s">
        <v>51</v>
      </c>
      <c r="D64" s="15">
        <f>Sheet18!Y64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Sheet18!H65</f>
        <v>0</v>
      </c>
      <c r="C65" s="16" t="s">
        <v>52</v>
      </c>
      <c r="D65" s="15">
        <f>Sheet18!Y65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Sheet18!H66</f>
        <v>0</v>
      </c>
      <c r="C66" s="16" t="s">
        <v>53</v>
      </c>
      <c r="D66" s="15">
        <f>Sheet18!Y66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Sheet18!H67</f>
        <v>-3029.8731600000001</v>
      </c>
      <c r="C67" s="16" t="s">
        <v>54</v>
      </c>
      <c r="D67" s="15">
        <f>Sheet18!Y67</f>
        <v>-3032.4987000000001</v>
      </c>
      <c r="E67" s="17"/>
      <c r="F67" s="18">
        <f t="shared" ref="F67:F96" si="4">IF(D67-B67=0,"",D67-B67)</f>
        <v>-2.6255400000000009</v>
      </c>
      <c r="G67" s="13">
        <f t="shared" ref="G67:G96" si="5">IF(B67=0,"",D67/B67-1)</f>
        <v>8.6655112651645716E-4</v>
      </c>
    </row>
    <row r="68" spans="1:7">
      <c r="A68" s="11" t="s">
        <v>55</v>
      </c>
      <c r="B68" s="15">
        <f>Sheet18!H68</f>
        <v>0</v>
      </c>
      <c r="C68" s="16" t="s">
        <v>55</v>
      </c>
      <c r="D68" s="15">
        <f>Sheet18!Y68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Sheet18!H69</f>
        <v>0</v>
      </c>
      <c r="C69" s="16" t="s">
        <v>56</v>
      </c>
      <c r="D69" s="15">
        <f>Sheet18!Y69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Sheet18!H70</f>
        <v>0</v>
      </c>
      <c r="C70" s="16" t="s">
        <v>57</v>
      </c>
      <c r="D70" s="15">
        <f>Sheet18!Y70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Sheet18!H71</f>
        <v>-1775.9484526164299</v>
      </c>
      <c r="C71" s="16" t="s">
        <v>58</v>
      </c>
      <c r="D71" s="15">
        <f>Sheet18!Y71</f>
        <v>-1777.6726744150899</v>
      </c>
      <c r="E71" s="17"/>
      <c r="F71" s="18">
        <f t="shared" si="4"/>
        <v>-1.7242217986599826</v>
      </c>
      <c r="G71" s="13">
        <f t="shared" si="5"/>
        <v>9.7087378640958732E-4</v>
      </c>
    </row>
    <row r="72" spans="1:7">
      <c r="A72" s="11" t="s">
        <v>59</v>
      </c>
      <c r="B72" s="15">
        <f>Sheet18!H72</f>
        <v>0</v>
      </c>
      <c r="C72" s="16" t="s">
        <v>59</v>
      </c>
      <c r="D72" s="15">
        <f>Sheet18!Y72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Sheet18!H73</f>
        <v>0</v>
      </c>
      <c r="C73" s="16" t="s">
        <v>60</v>
      </c>
      <c r="D73" s="15">
        <f>Sheet18!Y73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Sheet18!H74</f>
        <v>-15880.991698431</v>
      </c>
      <c r="C74" s="16" t="s">
        <v>61</v>
      </c>
      <c r="D74" s="15">
        <f>Sheet18!Y74</f>
        <v>-15895.530087961701</v>
      </c>
      <c r="E74" s="17"/>
      <c r="F74" s="18">
        <f t="shared" si="4"/>
        <v>-14.538389530700442</v>
      </c>
      <c r="G74" s="13">
        <f t="shared" si="5"/>
        <v>9.1545854357044654E-4</v>
      </c>
    </row>
    <row r="75" spans="1:7">
      <c r="A75" s="11" t="s">
        <v>62</v>
      </c>
      <c r="B75" s="15">
        <f>Sheet18!H75</f>
        <v>0</v>
      </c>
      <c r="C75" s="16" t="s">
        <v>62</v>
      </c>
      <c r="D75" s="15">
        <f>Sheet18!Y75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Sheet18!H76</f>
        <v>0</v>
      </c>
      <c r="C76" s="16" t="s">
        <v>63</v>
      </c>
      <c r="D76" s="15">
        <f>Sheet18!Y76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Sheet18!H77</f>
        <v>0</v>
      </c>
      <c r="C77" s="16" t="s">
        <v>64</v>
      </c>
      <c r="D77" s="15">
        <f>Sheet18!Y77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Sheet18!H78</f>
        <v>-100263.905266701</v>
      </c>
      <c r="C78" s="16" t="s">
        <v>65</v>
      </c>
      <c r="D78" s="15">
        <f>Sheet18!Y78</f>
        <v>-100351.84676242599</v>
      </c>
      <c r="E78" s="17"/>
      <c r="F78" s="18">
        <f t="shared" si="4"/>
        <v>-87.941495724997367</v>
      </c>
      <c r="G78" s="13">
        <f t="shared" si="5"/>
        <v>8.7710024351306259E-4</v>
      </c>
    </row>
    <row r="79" spans="1:7">
      <c r="A79" s="11" t="s">
        <v>66</v>
      </c>
      <c r="B79" s="15">
        <f>Sheet18!H79</f>
        <v>0</v>
      </c>
      <c r="C79" s="16" t="s">
        <v>66</v>
      </c>
      <c r="D79" s="15">
        <f>Sheet18!Y79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Sheet18!H80</f>
        <v>0</v>
      </c>
      <c r="C80" s="16" t="s">
        <v>67</v>
      </c>
      <c r="D80" s="15">
        <f>Sheet18!Y80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Sheet18!H81</f>
        <v>0</v>
      </c>
      <c r="C81" s="16" t="s">
        <v>68</v>
      </c>
      <c r="D81" s="15">
        <f>Sheet18!Y81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Sheet18!H82</f>
        <v>-26107.500373694598</v>
      </c>
      <c r="C82" s="16" t="s">
        <v>69</v>
      </c>
      <c r="D82" s="15">
        <f>Sheet18!Y82</f>
        <v>-26133.210237746702</v>
      </c>
      <c r="E82" s="17"/>
      <c r="F82" s="18">
        <f t="shared" si="4"/>
        <v>-25.709864052103512</v>
      </c>
      <c r="G82" s="13">
        <f t="shared" si="5"/>
        <v>9.8476926875812332E-4</v>
      </c>
    </row>
    <row r="83" spans="1:7">
      <c r="A83" s="11" t="s">
        <v>70</v>
      </c>
      <c r="B83" s="15">
        <f>Sheet18!H83</f>
        <v>0</v>
      </c>
      <c r="C83" s="16" t="s">
        <v>70</v>
      </c>
      <c r="D83" s="15">
        <f>Sheet18!Y83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Sheet18!H84</f>
        <v>0</v>
      </c>
      <c r="C84" s="16" t="s">
        <v>71</v>
      </c>
      <c r="D84" s="15">
        <f>Sheet18!Y84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Sheet18!H85</f>
        <v>-298.12267000000003</v>
      </c>
      <c r="C85" s="16" t="s">
        <v>72</v>
      </c>
      <c r="D85" s="15">
        <f>Sheet18!Y85</f>
        <v>-298.51762000000002</v>
      </c>
      <c r="E85" s="17"/>
      <c r="F85" s="18">
        <f t="shared" si="4"/>
        <v>-0.39494999999999436</v>
      </c>
      <c r="G85" s="13">
        <f t="shared" si="5"/>
        <v>1.324790228129924E-3</v>
      </c>
    </row>
    <row r="86" spans="1:7">
      <c r="A86" s="11" t="s">
        <v>73</v>
      </c>
      <c r="B86" s="15">
        <f>Sheet18!H86</f>
        <v>0</v>
      </c>
      <c r="C86" s="16" t="s">
        <v>73</v>
      </c>
      <c r="D86" s="15">
        <f>Sheet18!Y86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Sheet18!H87</f>
        <v>0</v>
      </c>
      <c r="C87" s="16" t="s">
        <v>74</v>
      </c>
      <c r="D87" s="15">
        <f>Sheet18!Y87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Sheet18!H88</f>
        <v>-378918.82127481099</v>
      </c>
      <c r="C88" s="16" t="s">
        <v>75</v>
      </c>
      <c r="D88" s="15">
        <f>Sheet18!Y88</f>
        <v>-379485.30720664101</v>
      </c>
      <c r="E88" s="17"/>
      <c r="F88" s="18">
        <f t="shared" si="4"/>
        <v>-566.48593183001503</v>
      </c>
      <c r="G88" s="13">
        <f t="shared" si="5"/>
        <v>1.4950060541309984E-3</v>
      </c>
    </row>
    <row r="89" spans="1:7">
      <c r="A89" s="11" t="s">
        <v>76</v>
      </c>
      <c r="B89" s="15">
        <f>Sheet18!H89</f>
        <v>0</v>
      </c>
      <c r="C89" s="16" t="s">
        <v>76</v>
      </c>
      <c r="D89" s="15">
        <f>Sheet18!Y89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Sheet18!H90</f>
        <v>0</v>
      </c>
      <c r="C90" s="16" t="s">
        <v>77</v>
      </c>
      <c r="D90" s="15">
        <f>Sheet18!Y90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Sheet18!H91</f>
        <v>-830665.81700365595</v>
      </c>
      <c r="C91" s="16" t="s">
        <v>78</v>
      </c>
      <c r="D91" s="15">
        <f>Sheet18!Y91</f>
        <v>-832217.48808626703</v>
      </c>
      <c r="E91" s="17"/>
      <c r="F91" s="18">
        <f t="shared" si="4"/>
        <v>-1551.6710826110793</v>
      </c>
      <c r="G91" s="13">
        <f t="shared" si="5"/>
        <v>1.8679847549381012E-3</v>
      </c>
    </row>
    <row r="92" spans="1:7">
      <c r="A92" s="11" t="s">
        <v>79</v>
      </c>
      <c r="B92" s="15">
        <f>Sheet18!H92</f>
        <v>0</v>
      </c>
      <c r="C92" s="16" t="s">
        <v>79</v>
      </c>
      <c r="D92" s="15">
        <f>Sheet18!Y92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Sheet18!H93</f>
        <v>0</v>
      </c>
      <c r="C93" s="16" t="s">
        <v>80</v>
      </c>
      <c r="D93" s="15">
        <f>Sheet18!Y93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Sheet18!H94</f>
        <v>-24973.567894059099</v>
      </c>
      <c r="C94" s="16" t="s">
        <v>81</v>
      </c>
      <c r="D94" s="15">
        <f>Sheet18!Y94</f>
        <v>-24971.596894059101</v>
      </c>
      <c r="E94" s="17"/>
      <c r="F94" s="18">
        <f t="shared" si="4"/>
        <v>1.9709999999977299</v>
      </c>
      <c r="G94" s="13">
        <f t="shared" si="5"/>
        <v>-7.8923444513767649E-5</v>
      </c>
    </row>
    <row r="95" spans="1:7">
      <c r="A95" s="11" t="s">
        <v>82</v>
      </c>
      <c r="B95" s="15">
        <f>Sheet18!H95</f>
        <v>0</v>
      </c>
      <c r="C95" s="16" t="s">
        <v>82</v>
      </c>
      <c r="D95" s="15">
        <f>Sheet18!Y95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Sheet18!H96</f>
        <v>-458589.13710846403</v>
      </c>
      <c r="C96" s="16" t="s">
        <v>83</v>
      </c>
      <c r="D96" s="15">
        <f>Sheet18!Y96</f>
        <v>-458868.80475185899</v>
      </c>
      <c r="E96" s="17"/>
      <c r="F96" s="18">
        <f t="shared" si="4"/>
        <v>-279.66764339496149</v>
      </c>
      <c r="G96" s="13">
        <f t="shared" si="5"/>
        <v>6.0984358495352886E-4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Sheet18!I2</f>
        <v>0</v>
      </c>
      <c r="C2" s="11" t="s">
        <v>1</v>
      </c>
      <c r="D2" s="12">
        <f>Sheet18!Z2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Sheet18!I3</f>
        <v>248664688.76891801</v>
      </c>
      <c r="C3" s="16" t="s">
        <v>2</v>
      </c>
      <c r="D3" s="15">
        <f>Sheet18!Z3</f>
        <v>249054739.28391999</v>
      </c>
      <c r="E3" s="17"/>
      <c r="F3" s="18">
        <f t="shared" ref="F3:F66" si="0">IF(D3-B3=0,"",D3-B3)</f>
        <v>390050.51500198245</v>
      </c>
      <c r="G3" s="13">
        <f t="shared" ref="G3:G66" si="1">IF(B3=0,"",D3/B3-1)</f>
        <v>1.5685802312062069E-3</v>
      </c>
    </row>
    <row r="4" spans="1:7">
      <c r="A4" s="11" t="s">
        <v>3</v>
      </c>
      <c r="B4" s="15">
        <f>Sheet18!I4</f>
        <v>221334.280970825</v>
      </c>
      <c r="C4" s="16" t="s">
        <v>3</v>
      </c>
      <c r="D4" s="15">
        <f>Sheet18!Z4</f>
        <v>221583.80760227499</v>
      </c>
      <c r="E4" s="17"/>
      <c r="F4" s="18">
        <f t="shared" si="0"/>
        <v>249.52663144998951</v>
      </c>
      <c r="G4" s="13">
        <f t="shared" si="1"/>
        <v>1.1273745321127571E-3</v>
      </c>
    </row>
    <row r="5" spans="1:7">
      <c r="A5" s="11" t="s">
        <v>4</v>
      </c>
      <c r="B5" s="15">
        <f>Sheet18!I5</f>
        <v>251582.395691552</v>
      </c>
      <c r="C5" s="16" t="s">
        <v>4</v>
      </c>
      <c r="D5" s="15">
        <f>Sheet18!Z5</f>
        <v>251806.09325764299</v>
      </c>
      <c r="E5" s="17"/>
      <c r="F5" s="18">
        <f t="shared" si="0"/>
        <v>223.69756609099568</v>
      </c>
      <c r="G5" s="13">
        <f t="shared" si="1"/>
        <v>8.8916223838353403E-4</v>
      </c>
    </row>
    <row r="6" spans="1:7">
      <c r="A6" s="11" t="s">
        <v>5</v>
      </c>
      <c r="B6" s="15">
        <f>Sheet18!I6</f>
        <v>0</v>
      </c>
      <c r="C6" s="16" t="s">
        <v>5</v>
      </c>
      <c r="D6" s="15">
        <f>Sheet18!Z6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Sheet18!I7</f>
        <v>28315914.72027</v>
      </c>
      <c r="C7" s="16" t="s">
        <v>6</v>
      </c>
      <c r="D7" s="15">
        <f>Sheet18!Z7</f>
        <v>28355035.720785599</v>
      </c>
      <c r="E7" s="17"/>
      <c r="F7" s="18">
        <f t="shared" si="0"/>
        <v>39121.000515598804</v>
      </c>
      <c r="G7" s="13">
        <f t="shared" si="1"/>
        <v>1.3815905614236179E-3</v>
      </c>
    </row>
    <row r="8" spans="1:7">
      <c r="A8" s="11" t="s">
        <v>7</v>
      </c>
      <c r="B8" s="15">
        <f>Sheet18!I8</f>
        <v>8957.1986716561005</v>
      </c>
      <c r="C8" s="16" t="s">
        <v>7</v>
      </c>
      <c r="D8" s="15">
        <f>Sheet18!Z8</f>
        <v>8970.9458640817393</v>
      </c>
      <c r="E8" s="17"/>
      <c r="F8" s="18">
        <f t="shared" si="0"/>
        <v>13.747192425638787</v>
      </c>
      <c r="G8" s="13">
        <f t="shared" si="1"/>
        <v>1.534764710437786E-3</v>
      </c>
    </row>
    <row r="9" spans="1:7">
      <c r="A9" s="11" t="s">
        <v>8</v>
      </c>
      <c r="B9" s="15">
        <f>Sheet18!I9</f>
        <v>7967.38407835822</v>
      </c>
      <c r="C9" s="16" t="s">
        <v>8</v>
      </c>
      <c r="D9" s="15">
        <f>Sheet18!Z9</f>
        <v>7979.8747167207503</v>
      </c>
      <c r="E9" s="17"/>
      <c r="F9" s="18">
        <f t="shared" si="0"/>
        <v>12.490638362530262</v>
      </c>
      <c r="G9" s="13">
        <f t="shared" si="1"/>
        <v>1.5677213800271428E-3</v>
      </c>
    </row>
    <row r="10" spans="1:7">
      <c r="A10" s="11" t="s">
        <v>9</v>
      </c>
      <c r="B10" s="15">
        <f>Sheet18!I10</f>
        <v>0</v>
      </c>
      <c r="C10" s="16" t="s">
        <v>156</v>
      </c>
      <c r="D10" s="15">
        <f>Sheet18!Z10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Sheet18!I11</f>
        <v>874801.31118670898</v>
      </c>
      <c r="C11" s="16" t="s">
        <v>10</v>
      </c>
      <c r="D11" s="15">
        <f>Sheet18!Z11</f>
        <v>874801.31118670898</v>
      </c>
      <c r="E11" s="17"/>
      <c r="F11" s="18" t="str">
        <f t="shared" si="0"/>
        <v/>
      </c>
      <c r="G11" s="13">
        <f t="shared" si="1"/>
        <v>0</v>
      </c>
    </row>
    <row r="12" spans="1:7">
      <c r="A12" s="11" t="s">
        <v>11</v>
      </c>
      <c r="B12" s="15">
        <f>Sheet18!I12</f>
        <v>0</v>
      </c>
      <c r="C12" s="16" t="s">
        <v>11</v>
      </c>
      <c r="D12" s="15">
        <f>Sheet18!Z12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Sheet18!I13</f>
        <v>0</v>
      </c>
      <c r="C13" s="16" t="s">
        <v>12</v>
      </c>
      <c r="D13" s="15">
        <f>Sheet18!Z13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Sheet18!I14</f>
        <v>0</v>
      </c>
      <c r="C14" s="16" t="s">
        <v>157</v>
      </c>
      <c r="D14" s="15">
        <f>Sheet18!Z14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Sheet18!I15</f>
        <v>53965501.136355102</v>
      </c>
      <c r="C15" s="16" t="s">
        <v>14</v>
      </c>
      <c r="D15" s="15">
        <f>Sheet18!Z15</f>
        <v>54050029.331296198</v>
      </c>
      <c r="E15" s="17"/>
      <c r="F15" s="18">
        <f t="shared" si="0"/>
        <v>84528.194941096008</v>
      </c>
      <c r="G15" s="13">
        <f t="shared" si="1"/>
        <v>1.5663376260977024E-3</v>
      </c>
    </row>
    <row r="16" spans="1:7">
      <c r="A16" s="11" t="s">
        <v>15</v>
      </c>
      <c r="B16" s="15">
        <f>Sheet18!I16</f>
        <v>21195.039753353401</v>
      </c>
      <c r="C16" s="16" t="s">
        <v>15</v>
      </c>
      <c r="D16" s="15">
        <f>Sheet18!Z16</f>
        <v>21226.822978160901</v>
      </c>
      <c r="E16" s="17"/>
      <c r="F16" s="18">
        <f t="shared" si="0"/>
        <v>31.783224807499209</v>
      </c>
      <c r="G16" s="13">
        <f t="shared" si="1"/>
        <v>1.4995595751345903E-3</v>
      </c>
    </row>
    <row r="17" spans="1:7">
      <c r="A17" s="11" t="s">
        <v>16</v>
      </c>
      <c r="B17" s="15">
        <f>Sheet18!I17</f>
        <v>20365.852057569999</v>
      </c>
      <c r="C17" s="16" t="s">
        <v>16</v>
      </c>
      <c r="D17" s="15">
        <f>Sheet18!Z17</f>
        <v>20390.067755467899</v>
      </c>
      <c r="E17" s="17"/>
      <c r="F17" s="18">
        <f t="shared" si="0"/>
        <v>24.2156978979001</v>
      </c>
      <c r="G17" s="13">
        <f t="shared" si="1"/>
        <v>1.1890343615110766E-3</v>
      </c>
    </row>
    <row r="18" spans="1:7">
      <c r="A18" s="11" t="s">
        <v>17</v>
      </c>
      <c r="B18" s="15">
        <f>Sheet18!I18</f>
        <v>0</v>
      </c>
      <c r="C18" s="16" t="s">
        <v>158</v>
      </c>
      <c r="D18" s="15">
        <f>Sheet18!Z18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Sheet18!I19</f>
        <v>11831287.3086826</v>
      </c>
      <c r="C19" s="16" t="s">
        <v>18</v>
      </c>
      <c r="D19" s="15">
        <f>Sheet18!Z19</f>
        <v>11844531.1730287</v>
      </c>
      <c r="E19" s="17"/>
      <c r="F19" s="18">
        <f t="shared" si="0"/>
        <v>13243.864346100017</v>
      </c>
      <c r="G19" s="13">
        <f t="shared" si="1"/>
        <v>1.1193933509145992E-3</v>
      </c>
    </row>
    <row r="20" spans="1:7">
      <c r="A20" s="11" t="s">
        <v>19</v>
      </c>
      <c r="B20" s="15">
        <f>Sheet18!I20</f>
        <v>264.58776365326901</v>
      </c>
      <c r="C20" s="16" t="s">
        <v>19</v>
      </c>
      <c r="D20" s="15">
        <f>Sheet18!Z20</f>
        <v>264.86042617963898</v>
      </c>
      <c r="E20" s="17"/>
      <c r="F20" s="18">
        <f t="shared" si="0"/>
        <v>0.27266252636997024</v>
      </c>
      <c r="G20" s="13">
        <f t="shared" si="1"/>
        <v>1.0305182772067933E-3</v>
      </c>
    </row>
    <row r="21" spans="1:7">
      <c r="A21" s="11" t="s">
        <v>20</v>
      </c>
      <c r="B21" s="15">
        <f>Sheet18!I21</f>
        <v>641.38856530156897</v>
      </c>
      <c r="C21" s="16" t="s">
        <v>20</v>
      </c>
      <c r="D21" s="15">
        <f>Sheet18!Z21</f>
        <v>641.86469710013</v>
      </c>
      <c r="E21" s="17"/>
      <c r="F21" s="18">
        <f t="shared" si="0"/>
        <v>0.47613179856102761</v>
      </c>
      <c r="G21" s="13">
        <f t="shared" si="1"/>
        <v>7.4234531814143523E-4</v>
      </c>
    </row>
    <row r="22" spans="1:7">
      <c r="A22" s="11" t="s">
        <v>21</v>
      </c>
      <c r="B22" s="15">
        <f>Sheet18!I22</f>
        <v>0</v>
      </c>
      <c r="C22" s="16" t="s">
        <v>159</v>
      </c>
      <c r="D22" s="15">
        <f>Sheet18!Z22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Sheet18!I23</f>
        <v>150517.55140893499</v>
      </c>
      <c r="C23" s="16" t="s">
        <v>22</v>
      </c>
      <c r="D23" s="15">
        <f>Sheet18!Z23</f>
        <v>150517.55140893499</v>
      </c>
      <c r="E23" s="17"/>
      <c r="F23" s="18" t="str">
        <f t="shared" si="0"/>
        <v/>
      </c>
      <c r="G23" s="13">
        <f t="shared" si="1"/>
        <v>0</v>
      </c>
    </row>
    <row r="24" spans="1:7">
      <c r="A24" s="11" t="s">
        <v>23</v>
      </c>
      <c r="B24" s="15">
        <f>Sheet18!I24</f>
        <v>0</v>
      </c>
      <c r="C24" s="16" t="s">
        <v>23</v>
      </c>
      <c r="D24" s="15">
        <f>Sheet18!Z24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Sheet18!I25</f>
        <v>0</v>
      </c>
      <c r="C25" s="16" t="s">
        <v>24</v>
      </c>
      <c r="D25" s="15">
        <f>Sheet18!Z25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Sheet18!I26</f>
        <v>0</v>
      </c>
      <c r="C26" s="16" t="s">
        <v>160</v>
      </c>
      <c r="D26" s="15">
        <f>Sheet18!Z26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Sheet18!I27</f>
        <v>28545218.154888101</v>
      </c>
      <c r="C27" s="16" t="s">
        <v>26</v>
      </c>
      <c r="D27" s="15">
        <f>Sheet18!Z27</f>
        <v>28593755.449159</v>
      </c>
      <c r="E27" s="17"/>
      <c r="F27" s="18">
        <f t="shared" si="0"/>
        <v>48537.294270899147</v>
      </c>
      <c r="G27" s="13">
        <f t="shared" si="1"/>
        <v>1.7003651542450982E-3</v>
      </c>
    </row>
    <row r="28" spans="1:7">
      <c r="A28" s="11" t="s">
        <v>27</v>
      </c>
      <c r="B28" s="15">
        <f>Sheet18!I28</f>
        <v>0</v>
      </c>
      <c r="C28" s="16" t="s">
        <v>27</v>
      </c>
      <c r="D28" s="15">
        <f>Sheet18!Z28</f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Sheet18!I29</f>
        <v>0</v>
      </c>
      <c r="C29" s="16" t="s">
        <v>28</v>
      </c>
      <c r="D29" s="15">
        <f>Sheet18!Z29</f>
        <v>0</v>
      </c>
      <c r="E29" s="17"/>
      <c r="F29" s="18" t="str">
        <f t="shared" si="0"/>
        <v/>
      </c>
      <c r="G29" s="13" t="str">
        <f t="shared" si="1"/>
        <v/>
      </c>
    </row>
    <row r="30" spans="1:7">
      <c r="A30" s="11" t="s">
        <v>29</v>
      </c>
      <c r="B30" s="15">
        <f>Sheet18!I30</f>
        <v>0</v>
      </c>
      <c r="C30" s="16" t="s">
        <v>29</v>
      </c>
      <c r="D30" s="15">
        <f>Sheet18!Z30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Sheet18!I31</f>
        <v>0</v>
      </c>
      <c r="C31" s="16" t="s">
        <v>30</v>
      </c>
      <c r="D31" s="15">
        <f>Sheet18!Z31</f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Sheet18!I32</f>
        <v>0</v>
      </c>
      <c r="C32" s="16" t="s">
        <v>31</v>
      </c>
      <c r="D32" s="15">
        <f>Sheet18!Z32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Sheet18!I33</f>
        <v>96871.933055718197</v>
      </c>
      <c r="C33" s="16" t="s">
        <v>32</v>
      </c>
      <c r="D33" s="15">
        <f>Sheet18!Z33</f>
        <v>96999.5023103126</v>
      </c>
      <c r="E33" s="17"/>
      <c r="F33" s="18">
        <f t="shared" si="0"/>
        <v>127.5692545944039</v>
      </c>
      <c r="G33" s="13">
        <f t="shared" si="1"/>
        <v>1.3168856093852543E-3</v>
      </c>
    </row>
    <row r="34" spans="1:7">
      <c r="A34" s="11" t="s">
        <v>33</v>
      </c>
      <c r="B34" s="15">
        <f>Sheet18!I34</f>
        <v>0</v>
      </c>
      <c r="C34" s="16" t="s">
        <v>33</v>
      </c>
      <c r="D34" s="15">
        <f>Sheet18!Z34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Sheet18!I35</f>
        <v>91505179.579652295</v>
      </c>
      <c r="C35" s="16" t="s">
        <v>34</v>
      </c>
      <c r="D35" s="15">
        <f>Sheet18!Z35</f>
        <v>91612469.843392298</v>
      </c>
      <c r="E35" s="17"/>
      <c r="F35" s="18">
        <f t="shared" si="0"/>
        <v>107290.26374000311</v>
      </c>
      <c r="G35" s="13">
        <f t="shared" si="1"/>
        <v>1.1725048159334506E-3</v>
      </c>
    </row>
    <row r="36" spans="1:7">
      <c r="A36" s="11" t="s">
        <v>35</v>
      </c>
      <c r="B36" s="15">
        <f>Sheet18!I36</f>
        <v>0</v>
      </c>
      <c r="C36" s="16" t="s">
        <v>35</v>
      </c>
      <c r="D36" s="15">
        <f>Sheet18!Z36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Sheet18!I37</f>
        <v>0</v>
      </c>
      <c r="C37" s="16" t="s">
        <v>36</v>
      </c>
      <c r="D37" s="15">
        <f>Sheet18!Z37</f>
        <v>0</v>
      </c>
      <c r="E37" s="17"/>
      <c r="F37" s="18" t="str">
        <f t="shared" si="0"/>
        <v/>
      </c>
      <c r="G37" s="13" t="str">
        <f t="shared" si="1"/>
        <v/>
      </c>
    </row>
    <row r="38" spans="1:7">
      <c r="A38" s="11" t="s">
        <v>37</v>
      </c>
      <c r="B38" s="15">
        <f>Sheet18!I38</f>
        <v>0</v>
      </c>
      <c r="C38" s="16" t="s">
        <v>37</v>
      </c>
      <c r="D38" s="15">
        <f>Sheet18!Z38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Sheet18!I39</f>
        <v>107982.60498616799</v>
      </c>
      <c r="C39" s="16" t="s">
        <v>38</v>
      </c>
      <c r="D39" s="15">
        <f>Sheet18!Z39</f>
        <v>108121.656484323</v>
      </c>
      <c r="E39" s="17"/>
      <c r="F39" s="18">
        <f t="shared" si="0"/>
        <v>139.05149815500772</v>
      </c>
      <c r="G39" s="13">
        <f t="shared" si="1"/>
        <v>1.2877212785598058E-3</v>
      </c>
    </row>
    <row r="40" spans="1:7">
      <c r="A40" s="11" t="s">
        <v>39</v>
      </c>
      <c r="B40" s="15">
        <f>Sheet18!I40</f>
        <v>0</v>
      </c>
      <c r="C40" s="16" t="s">
        <v>39</v>
      </c>
      <c r="D40" s="15">
        <f>Sheet18!Z40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Sheet18!I41</f>
        <v>0</v>
      </c>
      <c r="C41" s="16" t="s">
        <v>40</v>
      </c>
      <c r="D41" s="15">
        <f>Sheet18!Z41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Sheet18!I42</f>
        <v>77340099.358903393</v>
      </c>
      <c r="C42" s="16" t="s">
        <v>41</v>
      </c>
      <c r="D42" s="15">
        <f>Sheet18!Z42</f>
        <v>77432538.684456006</v>
      </c>
      <c r="E42" s="17"/>
      <c r="F42" s="18">
        <f t="shared" si="0"/>
        <v>92439.325552612543</v>
      </c>
      <c r="G42" s="13">
        <f t="shared" si="1"/>
        <v>1.1952315334331498E-3</v>
      </c>
    </row>
    <row r="43" spans="1:7">
      <c r="A43" s="11" t="s">
        <v>42</v>
      </c>
      <c r="B43" s="15">
        <f>Sheet18!I43</f>
        <v>0</v>
      </c>
      <c r="C43" s="16" t="s">
        <v>42</v>
      </c>
      <c r="D43" s="15">
        <f>Sheet18!Z43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Sheet18!I44</f>
        <v>0</v>
      </c>
      <c r="C44" s="16" t="s">
        <v>43</v>
      </c>
      <c r="D44" s="15">
        <f>Sheet18!Z44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Sheet18!I45</f>
        <v>0</v>
      </c>
      <c r="C45" s="16" t="s">
        <v>44</v>
      </c>
      <c r="D45" s="15">
        <f>Sheet18!Z45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Sheet18!Z46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Sheet18!I47</f>
        <v>1721867.7660489499</v>
      </c>
      <c r="C47" s="16" t="s">
        <v>112</v>
      </c>
      <c r="D47" s="15">
        <f>Sheet18!Z47</f>
        <v>736512.90049999999</v>
      </c>
      <c r="E47" s="17"/>
      <c r="F47" s="18">
        <f>IF(D47-B47=0,"",D47+D51+D55+D59-B47)</f>
        <v>-507879.20852894988</v>
      </c>
      <c r="G47" s="13">
        <f>IF(B47=0,"",(D47+D51+D55+D59)/B47-1)</f>
        <v>-0.29495831128446348</v>
      </c>
    </row>
    <row r="48" spans="1:7">
      <c r="A48" s="11" t="s">
        <v>47</v>
      </c>
      <c r="B48" s="15">
        <f>Sheet18!I48</f>
        <v>0</v>
      </c>
      <c r="C48" s="16" t="s">
        <v>113</v>
      </c>
      <c r="D48" s="15">
        <f>Sheet18!Z48</f>
        <v>0</v>
      </c>
      <c r="E48" s="17"/>
      <c r="F48" s="18" t="str">
        <f t="shared" ref="F48:F49" si="2">IF(D48-B48=0,"",D48+D52+D56+D60-B48)</f>
        <v/>
      </c>
      <c r="G48" s="13" t="str">
        <f t="shared" ref="G48:G49" si="3">IF(B48=0,"",(D48+D52+D56+D60)/B48-1)</f>
        <v/>
      </c>
    </row>
    <row r="49" spans="1:7">
      <c r="A49" s="11" t="s">
        <v>48</v>
      </c>
      <c r="B49" s="15">
        <f>Sheet18!I49</f>
        <v>0</v>
      </c>
      <c r="C49" s="16" t="s">
        <v>114</v>
      </c>
      <c r="D49" s="15">
        <f>Sheet18!Z49</f>
        <v>0</v>
      </c>
      <c r="E49" s="17"/>
      <c r="F49" s="18" t="str">
        <f t="shared" si="2"/>
        <v/>
      </c>
      <c r="G49" s="13" t="str">
        <f t="shared" si="3"/>
        <v/>
      </c>
    </row>
    <row r="50" spans="1:7">
      <c r="A50" s="11"/>
      <c r="B50" s="15">
        <f>Sheet18!I50</f>
        <v>0</v>
      </c>
      <c r="C50" s="16" t="s">
        <v>162</v>
      </c>
      <c r="D50" s="15">
        <f>Sheet18!Z50</f>
        <v>0</v>
      </c>
      <c r="E50" s="17"/>
      <c r="F50" s="18"/>
      <c r="G50" s="13"/>
    </row>
    <row r="51" spans="1:7">
      <c r="A51" s="11"/>
      <c r="B51" s="15">
        <f>Sheet18!I51</f>
        <v>0</v>
      </c>
      <c r="C51" s="16" t="s">
        <v>116</v>
      </c>
      <c r="D51" s="15">
        <f>Sheet18!Z51</f>
        <v>443082.47152999998</v>
      </c>
      <c r="E51" s="17"/>
      <c r="F51" s="18"/>
      <c r="G51" s="13"/>
    </row>
    <row r="52" spans="1:7">
      <c r="A52" s="11"/>
      <c r="B52" s="15">
        <f>Sheet18!I52</f>
        <v>0</v>
      </c>
      <c r="C52" s="16" t="s">
        <v>117</v>
      </c>
      <c r="D52" s="15">
        <f>Sheet18!Z52</f>
        <v>0</v>
      </c>
      <c r="E52" s="17"/>
      <c r="F52" s="18"/>
      <c r="G52" s="13"/>
    </row>
    <row r="53" spans="1:7">
      <c r="A53" s="11"/>
      <c r="B53" s="15">
        <f>Sheet18!I53</f>
        <v>0</v>
      </c>
      <c r="C53" s="16" t="s">
        <v>118</v>
      </c>
      <c r="D53" s="15">
        <f>Sheet18!Z53</f>
        <v>0</v>
      </c>
      <c r="E53" s="17"/>
      <c r="F53" s="18"/>
      <c r="G53" s="13"/>
    </row>
    <row r="54" spans="1:7">
      <c r="A54" s="11"/>
      <c r="B54" s="15">
        <f>Sheet18!I54</f>
        <v>0</v>
      </c>
      <c r="C54" s="16" t="s">
        <v>163</v>
      </c>
      <c r="D54" s="15">
        <f>Sheet18!Z54</f>
        <v>0</v>
      </c>
      <c r="E54" s="17"/>
      <c r="F54" s="18"/>
      <c r="G54" s="13"/>
    </row>
    <row r="55" spans="1:7">
      <c r="A55" s="11"/>
      <c r="B55" s="15">
        <f>Sheet18!I55</f>
        <v>0</v>
      </c>
      <c r="C55" s="16" t="s">
        <v>120</v>
      </c>
      <c r="D55" s="15">
        <f>Sheet18!Z55</f>
        <v>34360.809300000001</v>
      </c>
      <c r="E55" s="17"/>
      <c r="F55" s="18"/>
      <c r="G55" s="13"/>
    </row>
    <row r="56" spans="1:7">
      <c r="A56" s="11"/>
      <c r="B56" s="15">
        <f>Sheet18!I56</f>
        <v>0</v>
      </c>
      <c r="C56" s="16" t="s">
        <v>121</v>
      </c>
      <c r="D56" s="15">
        <f>Sheet18!Z56</f>
        <v>0</v>
      </c>
      <c r="E56" s="17"/>
      <c r="F56" s="18"/>
      <c r="G56" s="13"/>
    </row>
    <row r="57" spans="1:7">
      <c r="A57" s="11"/>
      <c r="B57" s="15">
        <f>Sheet18!I57</f>
        <v>0</v>
      </c>
      <c r="C57" s="16" t="s">
        <v>122</v>
      </c>
      <c r="D57" s="15">
        <f>Sheet18!Z57</f>
        <v>0</v>
      </c>
      <c r="E57" s="17"/>
      <c r="F57" s="18"/>
      <c r="G57" s="13"/>
    </row>
    <row r="58" spans="1:7">
      <c r="A58" s="11"/>
      <c r="B58" s="15">
        <f>Sheet18!I58</f>
        <v>0</v>
      </c>
      <c r="C58" s="16" t="s">
        <v>164</v>
      </c>
      <c r="D58" s="15">
        <f>Sheet18!Z58</f>
        <v>0</v>
      </c>
      <c r="E58" s="17"/>
      <c r="F58" s="18"/>
      <c r="G58" s="13"/>
    </row>
    <row r="59" spans="1:7">
      <c r="A59" s="11"/>
      <c r="B59" s="15">
        <f>Sheet18!I59</f>
        <v>0</v>
      </c>
      <c r="C59" s="16" t="s">
        <v>124</v>
      </c>
      <c r="D59" s="15">
        <f>Sheet18!Z59</f>
        <v>32.376190000000001</v>
      </c>
      <c r="E59" s="17"/>
      <c r="F59" s="18"/>
      <c r="G59" s="13"/>
    </row>
    <row r="60" spans="1:7">
      <c r="A60" s="11"/>
      <c r="B60" s="15">
        <f>Sheet18!I60</f>
        <v>0</v>
      </c>
      <c r="C60" s="16" t="s">
        <v>125</v>
      </c>
      <c r="D60" s="15">
        <f>Sheet18!Z60</f>
        <v>0</v>
      </c>
      <c r="E60" s="17"/>
      <c r="F60" s="18"/>
      <c r="G60" s="13"/>
    </row>
    <row r="61" spans="1:7">
      <c r="A61" s="11"/>
      <c r="B61" s="15">
        <f>Sheet18!I61</f>
        <v>0</v>
      </c>
      <c r="C61" s="16" t="s">
        <v>126</v>
      </c>
      <c r="D61" s="15">
        <f>Sheet18!Z61</f>
        <v>0</v>
      </c>
      <c r="E61" s="17"/>
      <c r="F61" s="18"/>
      <c r="G61" s="13"/>
    </row>
    <row r="62" spans="1:7">
      <c r="A62" s="11" t="s">
        <v>49</v>
      </c>
      <c r="B62" s="15">
        <f>Sheet18!I62</f>
        <v>0</v>
      </c>
      <c r="C62" s="16" t="s">
        <v>49</v>
      </c>
      <c r="D62" s="15">
        <f>Sheet18!Z62</f>
        <v>0</v>
      </c>
      <c r="E62" s="17"/>
      <c r="F62" s="18"/>
      <c r="G62" s="13"/>
    </row>
    <row r="63" spans="1:7">
      <c r="A63" s="11" t="s">
        <v>50</v>
      </c>
      <c r="B63" s="15">
        <f>Sheet18!I63</f>
        <v>5319394.0373861799</v>
      </c>
      <c r="C63" s="16" t="s">
        <v>50</v>
      </c>
      <c r="D63" s="15">
        <f>Sheet18!Z63</f>
        <v>5042970.5246799998</v>
      </c>
      <c r="E63" s="17"/>
      <c r="F63" s="18">
        <f t="shared" si="0"/>
        <v>-276423.5127061801</v>
      </c>
      <c r="G63" s="13">
        <f t="shared" si="1"/>
        <v>-5.1965225881632104E-2</v>
      </c>
    </row>
    <row r="64" spans="1:7">
      <c r="A64" s="11" t="s">
        <v>51</v>
      </c>
      <c r="B64" s="15">
        <f>Sheet18!I64</f>
        <v>0</v>
      </c>
      <c r="C64" s="16" t="s">
        <v>51</v>
      </c>
      <c r="D64" s="15">
        <f>Sheet18!Z64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Sheet18!I65</f>
        <v>0</v>
      </c>
      <c r="C65" s="16" t="s">
        <v>52</v>
      </c>
      <c r="D65" s="15">
        <f>Sheet18!Z65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Sheet18!I66</f>
        <v>0</v>
      </c>
      <c r="C66" s="16" t="s">
        <v>53</v>
      </c>
      <c r="D66" s="15">
        <f>Sheet18!Z66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Sheet18!I67</f>
        <v>-3386.2382363779702</v>
      </c>
      <c r="C67" s="16" t="s">
        <v>54</v>
      </c>
      <c r="D67" s="15">
        <f>Sheet18!Z67</f>
        <v>-3386.2382363779702</v>
      </c>
      <c r="E67" s="17"/>
      <c r="F67" s="18" t="str">
        <f t="shared" ref="F67:F96" si="4">IF(D67-B67=0,"",D67-B67)</f>
        <v/>
      </c>
      <c r="G67" s="13">
        <f t="shared" ref="G67:G96" si="5">IF(B67=0,"",D67/B67-1)</f>
        <v>0</v>
      </c>
    </row>
    <row r="68" spans="1:7">
      <c r="A68" s="11" t="s">
        <v>55</v>
      </c>
      <c r="B68" s="15">
        <f>Sheet18!I68</f>
        <v>0</v>
      </c>
      <c r="C68" s="16" t="s">
        <v>55</v>
      </c>
      <c r="D68" s="15">
        <f>Sheet18!Z68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Sheet18!I69</f>
        <v>0</v>
      </c>
      <c r="C69" s="16" t="s">
        <v>56</v>
      </c>
      <c r="D69" s="15">
        <f>Sheet18!Z69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Sheet18!I70</f>
        <v>0</v>
      </c>
      <c r="C70" s="16" t="s">
        <v>57</v>
      </c>
      <c r="D70" s="15">
        <f>Sheet18!Z70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Sheet18!I71</f>
        <v>-12789.0734125781</v>
      </c>
      <c r="C71" s="16" t="s">
        <v>58</v>
      </c>
      <c r="D71" s="15">
        <f>Sheet18!Z71</f>
        <v>-12789.0734125781</v>
      </c>
      <c r="E71" s="17"/>
      <c r="F71" s="18" t="str">
        <f t="shared" si="4"/>
        <v/>
      </c>
      <c r="G71" s="13">
        <f t="shared" si="5"/>
        <v>0</v>
      </c>
    </row>
    <row r="72" spans="1:7">
      <c r="A72" s="11" t="s">
        <v>59</v>
      </c>
      <c r="B72" s="15">
        <f>Sheet18!I72</f>
        <v>0</v>
      </c>
      <c r="C72" s="16" t="s">
        <v>59</v>
      </c>
      <c r="D72" s="15">
        <f>Sheet18!Z72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Sheet18!I73</f>
        <v>0</v>
      </c>
      <c r="C73" s="16" t="s">
        <v>60</v>
      </c>
      <c r="D73" s="15">
        <f>Sheet18!Z73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Sheet18!I74</f>
        <v>-12174.1972816941</v>
      </c>
      <c r="C74" s="16" t="s">
        <v>61</v>
      </c>
      <c r="D74" s="15">
        <f>Sheet18!Z74</f>
        <v>-12174.1972816941</v>
      </c>
      <c r="E74" s="17"/>
      <c r="F74" s="18" t="str">
        <f t="shared" si="4"/>
        <v/>
      </c>
      <c r="G74" s="13">
        <f t="shared" si="5"/>
        <v>0</v>
      </c>
    </row>
    <row r="75" spans="1:7">
      <c r="A75" s="11" t="s">
        <v>62</v>
      </c>
      <c r="B75" s="15">
        <f>Sheet18!I75</f>
        <v>0</v>
      </c>
      <c r="C75" s="16" t="s">
        <v>62</v>
      </c>
      <c r="D75" s="15">
        <f>Sheet18!Z75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Sheet18!I76</f>
        <v>0</v>
      </c>
      <c r="C76" s="16" t="s">
        <v>63</v>
      </c>
      <c r="D76" s="15">
        <f>Sheet18!Z76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Sheet18!I77</f>
        <v>0</v>
      </c>
      <c r="C77" s="16" t="s">
        <v>64</v>
      </c>
      <c r="D77" s="15">
        <f>Sheet18!Z77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Sheet18!I78</f>
        <v>-71678.491001808594</v>
      </c>
      <c r="C78" s="16" t="s">
        <v>65</v>
      </c>
      <c r="D78" s="15">
        <f>Sheet18!Z78</f>
        <v>-71721.286128919193</v>
      </c>
      <c r="E78" s="17"/>
      <c r="F78" s="18">
        <f t="shared" si="4"/>
        <v>-42.795127110599424</v>
      </c>
      <c r="G78" s="13">
        <f t="shared" si="5"/>
        <v>5.9704280199657234E-4</v>
      </c>
    </row>
    <row r="79" spans="1:7">
      <c r="A79" s="11" t="s">
        <v>66</v>
      </c>
      <c r="B79" s="15">
        <f>Sheet18!I79</f>
        <v>0</v>
      </c>
      <c r="C79" s="16" t="s">
        <v>66</v>
      </c>
      <c r="D79" s="15">
        <f>Sheet18!Z79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Sheet18!I80</f>
        <v>0</v>
      </c>
      <c r="C80" s="16" t="s">
        <v>67</v>
      </c>
      <c r="D80" s="15">
        <f>Sheet18!Z80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Sheet18!I81</f>
        <v>0</v>
      </c>
      <c r="C81" s="16" t="s">
        <v>68</v>
      </c>
      <c r="D81" s="15">
        <f>Sheet18!Z81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Sheet18!I82</f>
        <v>0</v>
      </c>
      <c r="C82" s="16" t="s">
        <v>69</v>
      </c>
      <c r="D82" s="15">
        <f>Sheet18!Z82</f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Sheet18!I83</f>
        <v>0</v>
      </c>
      <c r="C83" s="16" t="s">
        <v>70</v>
      </c>
      <c r="D83" s="15">
        <f>Sheet18!Z83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Sheet18!I84</f>
        <v>0</v>
      </c>
      <c r="C84" s="16" t="s">
        <v>71</v>
      </c>
      <c r="D84" s="15">
        <f>Sheet18!Z84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Sheet18!I85</f>
        <v>0</v>
      </c>
      <c r="C85" s="16" t="s">
        <v>72</v>
      </c>
      <c r="D85" s="15">
        <f>Sheet18!Z85</f>
        <v>0</v>
      </c>
      <c r="E85" s="17"/>
      <c r="F85" s="18" t="str">
        <f t="shared" si="4"/>
        <v/>
      </c>
      <c r="G85" s="13" t="str">
        <f t="shared" si="5"/>
        <v/>
      </c>
    </row>
    <row r="86" spans="1:7">
      <c r="A86" s="11" t="s">
        <v>73</v>
      </c>
      <c r="B86" s="15">
        <f>Sheet18!I86</f>
        <v>0</v>
      </c>
      <c r="C86" s="16" t="s">
        <v>73</v>
      </c>
      <c r="D86" s="15">
        <f>Sheet18!Z86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Sheet18!I87</f>
        <v>0</v>
      </c>
      <c r="C87" s="16" t="s">
        <v>74</v>
      </c>
      <c r="D87" s="15">
        <f>Sheet18!Z87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Sheet18!I88</f>
        <v>-1263198.75687877</v>
      </c>
      <c r="C88" s="16" t="s">
        <v>75</v>
      </c>
      <c r="D88" s="15">
        <f>Sheet18!Z88</f>
        <v>-1263178.3771037699</v>
      </c>
      <c r="E88" s="17"/>
      <c r="F88" s="18">
        <f t="shared" si="4"/>
        <v>20.379775000037625</v>
      </c>
      <c r="G88" s="13">
        <f t="shared" si="5"/>
        <v>-1.6133466636980565E-5</v>
      </c>
    </row>
    <row r="89" spans="1:7">
      <c r="A89" s="11" t="s">
        <v>76</v>
      </c>
      <c r="B89" s="15">
        <f>Sheet18!I89</f>
        <v>0</v>
      </c>
      <c r="C89" s="16" t="s">
        <v>76</v>
      </c>
      <c r="D89" s="15">
        <f>Sheet18!Z89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Sheet18!I90</f>
        <v>0</v>
      </c>
      <c r="C90" s="16" t="s">
        <v>77</v>
      </c>
      <c r="D90" s="15">
        <f>Sheet18!Z90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Sheet18!I91</f>
        <v>-1476870.50389672</v>
      </c>
      <c r="C91" s="16" t="s">
        <v>78</v>
      </c>
      <c r="D91" s="15">
        <f>Sheet18!Z91</f>
        <v>-1477470.5674602401</v>
      </c>
      <c r="E91" s="17"/>
      <c r="F91" s="18">
        <f t="shared" si="4"/>
        <v>-600.06356352008879</v>
      </c>
      <c r="G91" s="13">
        <f t="shared" si="5"/>
        <v>4.0630750085179912E-4</v>
      </c>
    </row>
    <row r="92" spans="1:7">
      <c r="A92" s="11" t="s">
        <v>79</v>
      </c>
      <c r="B92" s="15">
        <f>Sheet18!I92</f>
        <v>0</v>
      </c>
      <c r="C92" s="16" t="s">
        <v>79</v>
      </c>
      <c r="D92" s="15">
        <f>Sheet18!Z92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Sheet18!I93</f>
        <v>0</v>
      </c>
      <c r="C93" s="16" t="s">
        <v>80</v>
      </c>
      <c r="D93" s="15">
        <f>Sheet18!Z93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Sheet18!I94</f>
        <v>361.8245</v>
      </c>
      <c r="C94" s="16" t="s">
        <v>81</v>
      </c>
      <c r="D94" s="15">
        <f>Sheet18!Z94</f>
        <v>362.29899999999998</v>
      </c>
      <c r="E94" s="17"/>
      <c r="F94" s="18">
        <f t="shared" si="4"/>
        <v>0.47449999999997772</v>
      </c>
      <c r="G94" s="13">
        <f t="shared" si="5"/>
        <v>1.3114092605668315E-3</v>
      </c>
    </row>
    <row r="95" spans="1:7">
      <c r="A95" s="11" t="s">
        <v>82</v>
      </c>
      <c r="B95" s="15">
        <f>Sheet18!I95</f>
        <v>0</v>
      </c>
      <c r="C95" s="16" t="s">
        <v>82</v>
      </c>
      <c r="D95" s="15">
        <f>Sheet18!Z95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Sheet18!I96</f>
        <v>0</v>
      </c>
      <c r="C96" s="16" t="s">
        <v>83</v>
      </c>
      <c r="D96" s="15">
        <f>Sheet18!Z96</f>
        <v>0</v>
      </c>
      <c r="E96" s="17"/>
      <c r="F96" s="18" t="str">
        <f t="shared" si="4"/>
        <v/>
      </c>
      <c r="G96" s="13" t="str">
        <f t="shared" si="5"/>
        <v/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Sheet18!J2</f>
        <v>0</v>
      </c>
      <c r="C2" s="11" t="s">
        <v>1</v>
      </c>
      <c r="D2" s="12"/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Sheet18!J3</f>
        <v>100879440.383421</v>
      </c>
      <c r="C3" s="16" t="s">
        <v>2</v>
      </c>
      <c r="D3" s="15">
        <v>101821430.21468583</v>
      </c>
      <c r="E3" s="17"/>
      <c r="F3" s="18">
        <f t="shared" ref="F3:F66" si="0">IF(D3-B3=0,"",D3-B3)</f>
        <v>941989.83126482368</v>
      </c>
      <c r="G3" s="13">
        <f t="shared" ref="G3:G66" si="1">IF(B3=0,"",D3/B3-1)</f>
        <v>9.3377781209385002E-3</v>
      </c>
    </row>
    <row r="4" spans="1:7">
      <c r="A4" s="11" t="s">
        <v>3</v>
      </c>
      <c r="B4" s="15">
        <f>Sheet18!J4</f>
        <v>66116.154230899905</v>
      </c>
      <c r="C4" s="16" t="s">
        <v>3</v>
      </c>
      <c r="D4" s="15">
        <v>66732.8663600734</v>
      </c>
      <c r="E4" s="17"/>
      <c r="F4" s="18">
        <f t="shared" si="0"/>
        <v>616.71212917349476</v>
      </c>
      <c r="G4" s="13">
        <f t="shared" si="1"/>
        <v>9.3277072199289268E-3</v>
      </c>
    </row>
    <row r="5" spans="1:7">
      <c r="A5" s="11" t="s">
        <v>4</v>
      </c>
      <c r="B5" s="15">
        <f>Sheet18!J5</f>
        <v>8570.9135044308496</v>
      </c>
      <c r="C5" s="16" t="s">
        <v>4</v>
      </c>
      <c r="D5" s="15">
        <v>8647.9947029427658</v>
      </c>
      <c r="E5" s="17"/>
      <c r="F5" s="18">
        <f t="shared" si="0"/>
        <v>77.081198511916227</v>
      </c>
      <c r="G5" s="13">
        <f t="shared" si="1"/>
        <v>8.9933469136129762E-3</v>
      </c>
    </row>
    <row r="6" spans="1:7">
      <c r="A6" s="11" t="s">
        <v>5</v>
      </c>
      <c r="B6" s="15">
        <f>Sheet18!J6</f>
        <v>0</v>
      </c>
      <c r="C6" s="16" t="s">
        <v>5</v>
      </c>
      <c r="D6" s="15"/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Sheet18!J7</f>
        <v>17871128.068202</v>
      </c>
      <c r="C7" s="16" t="s">
        <v>6</v>
      </c>
      <c r="D7" s="15">
        <v>18043184.859860335</v>
      </c>
      <c r="E7" s="17"/>
      <c r="F7" s="18">
        <f t="shared" si="0"/>
        <v>172056.79165833443</v>
      </c>
      <c r="G7" s="13">
        <f t="shared" si="1"/>
        <v>9.6276402363471014E-3</v>
      </c>
    </row>
    <row r="8" spans="1:7">
      <c r="A8" s="11" t="s">
        <v>7</v>
      </c>
      <c r="B8" s="15">
        <f>Sheet18!J8</f>
        <v>590.59058381230705</v>
      </c>
      <c r="C8" s="16" t="s">
        <v>7</v>
      </c>
      <c r="D8" s="15">
        <v>596.15331962524908</v>
      </c>
      <c r="E8" s="17"/>
      <c r="F8" s="18">
        <f t="shared" si="0"/>
        <v>5.5627358129420372</v>
      </c>
      <c r="G8" s="13">
        <f t="shared" si="1"/>
        <v>9.4189375269653208E-3</v>
      </c>
    </row>
    <row r="9" spans="1:7">
      <c r="A9" s="11" t="s">
        <v>8</v>
      </c>
      <c r="B9" s="15">
        <f>Sheet18!J9</f>
        <v>0</v>
      </c>
      <c r="C9" s="16" t="s">
        <v>8</v>
      </c>
      <c r="D9" s="15">
        <v>0</v>
      </c>
      <c r="E9" s="17"/>
      <c r="F9" s="18" t="str">
        <f t="shared" si="0"/>
        <v/>
      </c>
      <c r="G9" s="13" t="str">
        <f t="shared" si="1"/>
        <v/>
      </c>
    </row>
    <row r="10" spans="1:7">
      <c r="A10" s="11" t="s">
        <v>9</v>
      </c>
      <c r="B10" s="15">
        <f>Sheet18!J10</f>
        <v>0</v>
      </c>
      <c r="C10" s="16" t="s">
        <v>156</v>
      </c>
      <c r="D10" s="15"/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Sheet18!J11</f>
        <v>10577909.893475801</v>
      </c>
      <c r="C11" s="16" t="s">
        <v>10</v>
      </c>
      <c r="D11" s="15">
        <v>10677513.564789169</v>
      </c>
      <c r="E11" s="17"/>
      <c r="F11" s="18">
        <f t="shared" si="0"/>
        <v>99603.671313367784</v>
      </c>
      <c r="G11" s="13">
        <f t="shared" si="1"/>
        <v>9.4161958568772519E-3</v>
      </c>
    </row>
    <row r="12" spans="1:7">
      <c r="A12" s="11" t="s">
        <v>11</v>
      </c>
      <c r="B12" s="15">
        <f>Sheet18!J12</f>
        <v>0</v>
      </c>
      <c r="C12" s="16" t="s">
        <v>11</v>
      </c>
      <c r="D12" s="15"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Sheet18!J13</f>
        <v>0</v>
      </c>
      <c r="C13" s="16" t="s">
        <v>12</v>
      </c>
      <c r="D13" s="15"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Sheet18!J14</f>
        <v>0</v>
      </c>
      <c r="C14" s="16" t="s">
        <v>157</v>
      </c>
      <c r="D14" s="15"/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Sheet18!J15</f>
        <v>28089134.371191099</v>
      </c>
      <c r="C15" s="16" t="s">
        <v>14</v>
      </c>
      <c r="D15" s="15">
        <v>28360198.43399087</v>
      </c>
      <c r="E15" s="17"/>
      <c r="F15" s="18">
        <f t="shared" si="0"/>
        <v>271064.06279977039</v>
      </c>
      <c r="G15" s="13">
        <f t="shared" si="1"/>
        <v>9.6501394175314559E-3</v>
      </c>
    </row>
    <row r="16" spans="1:7">
      <c r="A16" s="11" t="s">
        <v>15</v>
      </c>
      <c r="B16" s="15">
        <f>Sheet18!J16</f>
        <v>2242.40336884309</v>
      </c>
      <c r="C16" s="16" t="s">
        <v>15</v>
      </c>
      <c r="D16" s="15">
        <v>2264.0521556273675</v>
      </c>
      <c r="E16" s="17"/>
      <c r="F16" s="18">
        <f t="shared" si="0"/>
        <v>21.64878678427749</v>
      </c>
      <c r="G16" s="13">
        <f t="shared" si="1"/>
        <v>9.6542785678415122E-3</v>
      </c>
    </row>
    <row r="17" spans="1:7">
      <c r="A17" s="11" t="s">
        <v>16</v>
      </c>
      <c r="B17" s="15">
        <f>Sheet18!J17</f>
        <v>0</v>
      </c>
      <c r="C17" s="16" t="s">
        <v>16</v>
      </c>
      <c r="D17" s="15">
        <v>0</v>
      </c>
      <c r="E17" s="17"/>
      <c r="F17" s="18" t="str">
        <f t="shared" si="0"/>
        <v/>
      </c>
      <c r="G17" s="13" t="str">
        <f t="shared" si="1"/>
        <v/>
      </c>
    </row>
    <row r="18" spans="1:7">
      <c r="A18" s="11" t="s">
        <v>17</v>
      </c>
      <c r="B18" s="15">
        <f>Sheet18!J18</f>
        <v>0</v>
      </c>
      <c r="C18" s="16" t="s">
        <v>158</v>
      </c>
      <c r="D18" s="15"/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Sheet18!J19</f>
        <v>6587849.1703982698</v>
      </c>
      <c r="C19" s="16" t="s">
        <v>18</v>
      </c>
      <c r="D19" s="15">
        <v>6650585.4480729224</v>
      </c>
      <c r="E19" s="17"/>
      <c r="F19" s="18">
        <f t="shared" si="0"/>
        <v>62736.277674652636</v>
      </c>
      <c r="G19" s="13">
        <f t="shared" si="1"/>
        <v>9.5230288447631928E-3</v>
      </c>
    </row>
    <row r="20" spans="1:7">
      <c r="A20" s="11" t="s">
        <v>19</v>
      </c>
      <c r="B20" s="15">
        <f>Sheet18!J20</f>
        <v>0</v>
      </c>
      <c r="C20" s="16" t="s">
        <v>19</v>
      </c>
      <c r="D20" s="15">
        <v>0</v>
      </c>
      <c r="E20" s="17"/>
      <c r="F20" s="18" t="str">
        <f t="shared" si="0"/>
        <v/>
      </c>
      <c r="G20" s="13" t="str">
        <f t="shared" si="1"/>
        <v/>
      </c>
    </row>
    <row r="21" spans="1:7">
      <c r="A21" s="11" t="s">
        <v>20</v>
      </c>
      <c r="B21" s="15">
        <f>Sheet18!J21</f>
        <v>0</v>
      </c>
      <c r="C21" s="16" t="s">
        <v>20</v>
      </c>
      <c r="D21" s="15">
        <v>0</v>
      </c>
      <c r="E21" s="17"/>
      <c r="F21" s="18" t="str">
        <f t="shared" si="0"/>
        <v/>
      </c>
      <c r="G21" s="13" t="str">
        <f t="shared" si="1"/>
        <v/>
      </c>
    </row>
    <row r="22" spans="1:7">
      <c r="A22" s="11" t="s">
        <v>21</v>
      </c>
      <c r="B22" s="15">
        <f>Sheet18!J22</f>
        <v>0</v>
      </c>
      <c r="C22" s="16" t="s">
        <v>159</v>
      </c>
      <c r="D22" s="15"/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Sheet18!J23</f>
        <v>472925.57925226499</v>
      </c>
      <c r="C23" s="16" t="s">
        <v>22</v>
      </c>
      <c r="D23" s="15">
        <v>477221.8982811115</v>
      </c>
      <c r="E23" s="17"/>
      <c r="F23" s="18">
        <f t="shared" si="0"/>
        <v>4296.3190288465121</v>
      </c>
      <c r="G23" s="13">
        <f t="shared" si="1"/>
        <v>9.0845562543675484E-3</v>
      </c>
    </row>
    <row r="24" spans="1:7">
      <c r="A24" s="11" t="s">
        <v>23</v>
      </c>
      <c r="B24" s="15">
        <f>Sheet18!J24</f>
        <v>0</v>
      </c>
      <c r="C24" s="16" t="s">
        <v>23</v>
      </c>
      <c r="D24" s="15"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Sheet18!J25</f>
        <v>0</v>
      </c>
      <c r="C25" s="16" t="s">
        <v>24</v>
      </c>
      <c r="D25" s="15"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Sheet18!J26</f>
        <v>0</v>
      </c>
      <c r="C26" s="16" t="s">
        <v>160</v>
      </c>
      <c r="D26" s="15"/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Sheet18!J27</f>
        <v>13212724.914271601</v>
      </c>
      <c r="C27" s="16" t="s">
        <v>26</v>
      </c>
      <c r="D27" s="15">
        <v>13337445.954114661</v>
      </c>
      <c r="E27" s="17"/>
      <c r="F27" s="18">
        <f t="shared" si="0"/>
        <v>124721.03984306008</v>
      </c>
      <c r="G27" s="13">
        <f t="shared" si="1"/>
        <v>9.439463899558298E-3</v>
      </c>
    </row>
    <row r="28" spans="1:7">
      <c r="A28" s="11" t="s">
        <v>27</v>
      </c>
      <c r="B28" s="15">
        <f>Sheet18!J28</f>
        <v>0</v>
      </c>
      <c r="C28" s="16" t="s">
        <v>27</v>
      </c>
      <c r="D28" s="15">
        <v>0</v>
      </c>
      <c r="E28" s="17"/>
      <c r="F28" s="18" t="str">
        <f t="shared" si="0"/>
        <v/>
      </c>
      <c r="G28" s="13" t="str">
        <f t="shared" si="1"/>
        <v/>
      </c>
    </row>
    <row r="29" spans="1:7">
      <c r="A29" s="11" t="s">
        <v>28</v>
      </c>
      <c r="B29" s="15">
        <f>Sheet18!J29</f>
        <v>0</v>
      </c>
      <c r="C29" s="16" t="s">
        <v>28</v>
      </c>
      <c r="D29" s="15">
        <v>0</v>
      </c>
      <c r="E29" s="17"/>
      <c r="F29" s="18" t="str">
        <f t="shared" si="0"/>
        <v/>
      </c>
      <c r="G29" s="13" t="str">
        <f t="shared" si="1"/>
        <v/>
      </c>
    </row>
    <row r="30" spans="1:7">
      <c r="A30" s="11" t="s">
        <v>29</v>
      </c>
      <c r="B30" s="15">
        <f>Sheet18!J30</f>
        <v>0</v>
      </c>
      <c r="C30" s="16" t="s">
        <v>29</v>
      </c>
      <c r="D30" s="15"/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Sheet18!J31</f>
        <v>0</v>
      </c>
      <c r="C31" s="16" t="s">
        <v>30</v>
      </c>
      <c r="D31" s="15"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Sheet18!J32</f>
        <v>0</v>
      </c>
      <c r="C32" s="16" t="s">
        <v>31</v>
      </c>
      <c r="D32" s="15"/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Sheet18!J33</f>
        <v>55161.936739739998</v>
      </c>
      <c r="C33" s="16" t="s">
        <v>32</v>
      </c>
      <c r="D33" s="15">
        <v>55648.633633804857</v>
      </c>
      <c r="E33" s="17"/>
      <c r="F33" s="18">
        <f t="shared" si="0"/>
        <v>486.6968940648585</v>
      </c>
      <c r="G33" s="13">
        <f t="shared" si="1"/>
        <v>8.8230566733207283E-3</v>
      </c>
    </row>
    <row r="34" spans="1:7">
      <c r="A34" s="11" t="s">
        <v>33</v>
      </c>
      <c r="B34" s="15">
        <f>Sheet18!J34</f>
        <v>0</v>
      </c>
      <c r="C34" s="16" t="s">
        <v>33</v>
      </c>
      <c r="D34" s="15"/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Sheet18!J35</f>
        <v>38723885.767160498</v>
      </c>
      <c r="C35" s="16" t="s">
        <v>34</v>
      </c>
      <c r="D35" s="15">
        <v>39092286.763459615</v>
      </c>
      <c r="E35" s="17"/>
      <c r="F35" s="18">
        <f t="shared" si="0"/>
        <v>368400.9962991178</v>
      </c>
      <c r="G35" s="13">
        <f t="shared" si="1"/>
        <v>9.513533804800689E-3</v>
      </c>
    </row>
    <row r="36" spans="1:7">
      <c r="A36" s="11" t="s">
        <v>35</v>
      </c>
      <c r="B36" s="15">
        <f>Sheet18!J36</f>
        <v>0</v>
      </c>
      <c r="C36" s="16" t="s">
        <v>35</v>
      </c>
      <c r="D36" s="15"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Sheet18!J37</f>
        <v>0</v>
      </c>
      <c r="C37" s="16" t="s">
        <v>36</v>
      </c>
      <c r="D37" s="15">
        <v>0</v>
      </c>
      <c r="E37" s="17"/>
      <c r="F37" s="18" t="str">
        <f t="shared" si="0"/>
        <v/>
      </c>
      <c r="G37" s="13" t="str">
        <f t="shared" si="1"/>
        <v/>
      </c>
    </row>
    <row r="38" spans="1:7">
      <c r="A38" s="11" t="s">
        <v>37</v>
      </c>
      <c r="B38" s="15">
        <f>Sheet18!J38</f>
        <v>0</v>
      </c>
      <c r="C38" s="16" t="s">
        <v>37</v>
      </c>
      <c r="D38" s="15"/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Sheet18!J39</f>
        <v>114018.84246513101</v>
      </c>
      <c r="C39" s="16" t="s">
        <v>38</v>
      </c>
      <c r="D39" s="15">
        <v>115053.4549164155</v>
      </c>
      <c r="E39" s="17"/>
      <c r="F39" s="18">
        <f t="shared" si="0"/>
        <v>1034.6124512844981</v>
      </c>
      <c r="G39" s="13">
        <f t="shared" si="1"/>
        <v>9.0740480162381232E-3</v>
      </c>
    </row>
    <row r="40" spans="1:7">
      <c r="A40" s="11" t="s">
        <v>39</v>
      </c>
      <c r="B40" s="15">
        <f>Sheet18!J40</f>
        <v>0</v>
      </c>
      <c r="C40" s="16" t="s">
        <v>39</v>
      </c>
      <c r="D40" s="15"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Sheet18!J41</f>
        <v>0</v>
      </c>
      <c r="C41" s="16" t="s">
        <v>40</v>
      </c>
      <c r="D41" s="15"/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Sheet18!J42</f>
        <v>31314570.722251002</v>
      </c>
      <c r="C42" s="16" t="s">
        <v>41</v>
      </c>
      <c r="D42" s="15">
        <v>31573966.453281876</v>
      </c>
      <c r="E42" s="17"/>
      <c r="F42" s="18">
        <f t="shared" si="0"/>
        <v>259395.73103087395</v>
      </c>
      <c r="G42" s="13">
        <f t="shared" si="1"/>
        <v>8.2835474045492852E-3</v>
      </c>
    </row>
    <row r="43" spans="1:7">
      <c r="A43" s="11" t="s">
        <v>42</v>
      </c>
      <c r="B43" s="15">
        <f>Sheet18!J43</f>
        <v>0</v>
      </c>
      <c r="C43" s="16" t="s">
        <v>42</v>
      </c>
      <c r="D43" s="15"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Sheet18!J44</f>
        <v>0</v>
      </c>
      <c r="C44" s="16" t="s">
        <v>43</v>
      </c>
      <c r="D44" s="15"/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Sheet18!J45</f>
        <v>0</v>
      </c>
      <c r="C45" s="16" t="s">
        <v>44</v>
      </c>
      <c r="D45" s="15"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/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Sheet18!J47</f>
        <v>1332345.6894599299</v>
      </c>
      <c r="C47" s="16" t="s">
        <v>112</v>
      </c>
      <c r="D47" s="15">
        <v>377531.83675000002</v>
      </c>
      <c r="E47" s="17"/>
      <c r="F47" s="18">
        <f>IF(D47-B47=0,"",D47+D51+D55+D59-B47)</f>
        <v>-689983.85057993</v>
      </c>
      <c r="G47" s="13">
        <f>IF(B47=0,"",(D47+D51+D55+D59)/B47-1)</f>
        <v>-0.51787149238994945</v>
      </c>
    </row>
    <row r="48" spans="1:7">
      <c r="A48" s="11" t="s">
        <v>47</v>
      </c>
      <c r="B48" s="15">
        <f>Sheet18!J48</f>
        <v>0</v>
      </c>
      <c r="C48" s="16" t="s">
        <v>113</v>
      </c>
      <c r="D48" s="15">
        <v>0</v>
      </c>
      <c r="E48" s="17"/>
      <c r="F48" s="18" t="str">
        <f t="shared" ref="F48:F49" si="2">IF(D48-B48=0,"",D48+D52+D56+D60-B48)</f>
        <v/>
      </c>
      <c r="G48" s="13" t="str">
        <f t="shared" ref="G48:G49" si="3">IF(B48=0,"",(D48+D52+D56+D60)/B48-1)</f>
        <v/>
      </c>
    </row>
    <row r="49" spans="1:7">
      <c r="A49" s="11" t="s">
        <v>48</v>
      </c>
      <c r="B49" s="15">
        <f>Sheet18!J49</f>
        <v>0</v>
      </c>
      <c r="C49" s="16" t="s">
        <v>114</v>
      </c>
      <c r="D49" s="15">
        <v>0</v>
      </c>
      <c r="E49" s="17"/>
      <c r="F49" s="18" t="str">
        <f t="shared" si="2"/>
        <v/>
      </c>
      <c r="G49" s="13" t="str">
        <f t="shared" si="3"/>
        <v/>
      </c>
    </row>
    <row r="50" spans="1:7">
      <c r="A50" s="11"/>
      <c r="B50" s="15">
        <f>Sheet18!J50</f>
        <v>0</v>
      </c>
      <c r="C50" s="16" t="s">
        <v>162</v>
      </c>
      <c r="D50" s="15"/>
      <c r="E50" s="17"/>
      <c r="F50" s="18"/>
      <c r="G50" s="13"/>
    </row>
    <row r="51" spans="1:7">
      <c r="A51" s="11"/>
      <c r="B51" s="15">
        <f>Sheet18!J51</f>
        <v>0</v>
      </c>
      <c r="C51" s="16" t="s">
        <v>116</v>
      </c>
      <c r="D51" s="15">
        <v>248354.59373999998</v>
      </c>
      <c r="E51" s="17"/>
      <c r="F51" s="18"/>
      <c r="G51" s="13"/>
    </row>
    <row r="52" spans="1:7">
      <c r="A52" s="11"/>
      <c r="B52" s="15">
        <f>Sheet18!J52</f>
        <v>0</v>
      </c>
      <c r="C52" s="16" t="s">
        <v>117</v>
      </c>
      <c r="D52" s="15">
        <v>0</v>
      </c>
      <c r="E52" s="17"/>
      <c r="F52" s="18"/>
      <c r="G52" s="13"/>
    </row>
    <row r="53" spans="1:7">
      <c r="A53" s="11"/>
      <c r="B53" s="15">
        <f>Sheet18!J53</f>
        <v>0</v>
      </c>
      <c r="C53" s="16" t="s">
        <v>118</v>
      </c>
      <c r="D53" s="15">
        <v>0</v>
      </c>
      <c r="E53" s="17"/>
      <c r="F53" s="18"/>
      <c r="G53" s="13"/>
    </row>
    <row r="54" spans="1:7">
      <c r="A54" s="11"/>
      <c r="B54" s="15">
        <f>Sheet18!J54</f>
        <v>0</v>
      </c>
      <c r="C54" s="16" t="s">
        <v>163</v>
      </c>
      <c r="D54" s="15"/>
      <c r="E54" s="17"/>
      <c r="F54" s="18"/>
      <c r="G54" s="13"/>
    </row>
    <row r="55" spans="1:7">
      <c r="A55" s="11"/>
      <c r="B55" s="15">
        <f>Sheet18!J55</f>
        <v>0</v>
      </c>
      <c r="C55" s="16" t="s">
        <v>120</v>
      </c>
      <c r="D55" s="15">
        <v>13084.374800000001</v>
      </c>
      <c r="E55" s="17"/>
      <c r="F55" s="18"/>
      <c r="G55" s="13"/>
    </row>
    <row r="56" spans="1:7">
      <c r="A56" s="11"/>
      <c r="B56" s="15">
        <f>Sheet18!J56</f>
        <v>0</v>
      </c>
      <c r="C56" s="16" t="s">
        <v>121</v>
      </c>
      <c r="D56" s="15">
        <v>0</v>
      </c>
      <c r="E56" s="17"/>
      <c r="F56" s="18"/>
      <c r="G56" s="13"/>
    </row>
    <row r="57" spans="1:7">
      <c r="A57" s="11"/>
      <c r="B57" s="15">
        <f>Sheet18!J57</f>
        <v>0</v>
      </c>
      <c r="C57" s="16" t="s">
        <v>122</v>
      </c>
      <c r="D57" s="15">
        <v>0</v>
      </c>
      <c r="E57" s="17"/>
      <c r="F57" s="18"/>
      <c r="G57" s="13"/>
    </row>
    <row r="58" spans="1:7">
      <c r="A58" s="11"/>
      <c r="B58" s="15">
        <f>Sheet18!J58</f>
        <v>0</v>
      </c>
      <c r="C58" s="16" t="s">
        <v>164</v>
      </c>
      <c r="D58" s="15"/>
      <c r="E58" s="17"/>
      <c r="F58" s="18"/>
      <c r="G58" s="13"/>
    </row>
    <row r="59" spans="1:7">
      <c r="A59" s="11"/>
      <c r="B59" s="15">
        <f>Sheet18!J59</f>
        <v>0</v>
      </c>
      <c r="C59" s="16" t="s">
        <v>124</v>
      </c>
      <c r="D59" s="15">
        <v>3391.03359</v>
      </c>
      <c r="E59" s="17"/>
      <c r="F59" s="18"/>
      <c r="G59" s="13"/>
    </row>
    <row r="60" spans="1:7">
      <c r="A60" s="11"/>
      <c r="B60" s="15">
        <f>Sheet18!J60</f>
        <v>0</v>
      </c>
      <c r="C60" s="16" t="s">
        <v>125</v>
      </c>
      <c r="D60" s="15">
        <v>0</v>
      </c>
      <c r="E60" s="17"/>
      <c r="F60" s="18"/>
      <c r="G60" s="13"/>
    </row>
    <row r="61" spans="1:7">
      <c r="A61" s="11"/>
      <c r="B61" s="15">
        <f>Sheet18!J61</f>
        <v>0</v>
      </c>
      <c r="C61" s="16" t="s">
        <v>126</v>
      </c>
      <c r="D61" s="15">
        <v>0</v>
      </c>
      <c r="E61" s="17"/>
      <c r="F61" s="18"/>
      <c r="G61" s="13"/>
    </row>
    <row r="62" spans="1:7">
      <c r="A62" s="11" t="s">
        <v>49</v>
      </c>
      <c r="B62" s="15">
        <f>Sheet18!J62</f>
        <v>0</v>
      </c>
      <c r="C62" s="16" t="s">
        <v>49</v>
      </c>
      <c r="D62" s="15"/>
      <c r="E62" s="17"/>
      <c r="F62" s="18"/>
      <c r="G62" s="13"/>
    </row>
    <row r="63" spans="1:7">
      <c r="A63" s="11" t="s">
        <v>50</v>
      </c>
      <c r="B63" s="15">
        <f>Sheet18!J63</f>
        <v>4893327.0656492701</v>
      </c>
      <c r="C63" s="16" t="s">
        <v>50</v>
      </c>
      <c r="D63" s="15">
        <v>3344085.5805000002</v>
      </c>
      <c r="E63" s="17"/>
      <c r="F63" s="18">
        <f t="shared" si="0"/>
        <v>-1549241.4851492699</v>
      </c>
      <c r="G63" s="13">
        <f t="shared" si="1"/>
        <v>-0.31660288886569843</v>
      </c>
    </row>
    <row r="64" spans="1:7">
      <c r="A64" s="11" t="s">
        <v>51</v>
      </c>
      <c r="B64" s="15">
        <f>Sheet18!J64</f>
        <v>0</v>
      </c>
      <c r="C64" s="16" t="s">
        <v>51</v>
      </c>
      <c r="D64" s="15"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Sheet18!J65</f>
        <v>0</v>
      </c>
      <c r="C65" s="16" t="s">
        <v>52</v>
      </c>
      <c r="D65" s="15"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Sheet18!J66</f>
        <v>0</v>
      </c>
      <c r="C66" s="16" t="s">
        <v>53</v>
      </c>
      <c r="D66" s="15"/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Sheet18!J67</f>
        <v>-18068.487241843999</v>
      </c>
      <c r="C67" s="16" t="s">
        <v>54</v>
      </c>
      <c r="D67" s="15">
        <v>-18167.114355609523</v>
      </c>
      <c r="E67" s="17"/>
      <c r="F67" s="18">
        <f t="shared" ref="F67:F96" si="4">IF(D67-B67=0,"",D67-B67)</f>
        <v>-98.627113765523973</v>
      </c>
      <c r="G67" s="13">
        <f t="shared" ref="G67:G96" si="5">IF(B67=0,"",D67/B67-1)</f>
        <v>5.4585152838428908E-3</v>
      </c>
    </row>
    <row r="68" spans="1:7">
      <c r="A68" s="11" t="s">
        <v>55</v>
      </c>
      <c r="B68" s="15">
        <f>Sheet18!J68</f>
        <v>0</v>
      </c>
      <c r="C68" s="16" t="s">
        <v>55</v>
      </c>
      <c r="D68" s="15"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Sheet18!J69</f>
        <v>0</v>
      </c>
      <c r="C69" s="16" t="s">
        <v>56</v>
      </c>
      <c r="D69" s="15"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Sheet18!J70</f>
        <v>0</v>
      </c>
      <c r="C70" s="16" t="s">
        <v>57</v>
      </c>
      <c r="D70" s="15"/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Sheet18!J71</f>
        <v>0</v>
      </c>
      <c r="C71" s="16" t="s">
        <v>58</v>
      </c>
      <c r="D71" s="15"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Sheet18!J72</f>
        <v>0</v>
      </c>
      <c r="C72" s="16" t="s">
        <v>59</v>
      </c>
      <c r="D72" s="15"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Sheet18!J73</f>
        <v>0</v>
      </c>
      <c r="C73" s="16" t="s">
        <v>60</v>
      </c>
      <c r="D73" s="15"/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Sheet18!J74</f>
        <v>-780976.08120142599</v>
      </c>
      <c r="C74" s="16" t="s">
        <v>61</v>
      </c>
      <c r="D74" s="15">
        <v>-785239.05107697961</v>
      </c>
      <c r="E74" s="17"/>
      <c r="F74" s="18">
        <f t="shared" si="4"/>
        <v>-4262.9698755536228</v>
      </c>
      <c r="G74" s="13">
        <f t="shared" si="5"/>
        <v>5.4585152838426687E-3</v>
      </c>
    </row>
    <row r="75" spans="1:7">
      <c r="A75" s="11" t="s">
        <v>62</v>
      </c>
      <c r="B75" s="15">
        <f>Sheet18!J75</f>
        <v>0</v>
      </c>
      <c r="C75" s="16" t="s">
        <v>62</v>
      </c>
      <c r="D75" s="15"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Sheet18!J76</f>
        <v>0</v>
      </c>
      <c r="C76" s="16" t="s">
        <v>63</v>
      </c>
      <c r="D76" s="15"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Sheet18!J77</f>
        <v>0</v>
      </c>
      <c r="C77" s="16" t="s">
        <v>64</v>
      </c>
      <c r="D77" s="15"/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Sheet18!J78</f>
        <v>-299430.675143703</v>
      </c>
      <c r="C78" s="16" t="s">
        <v>65</v>
      </c>
      <c r="D78" s="15">
        <v>-301071.66156163614</v>
      </c>
      <c r="E78" s="17"/>
      <c r="F78" s="18">
        <f t="shared" si="4"/>
        <v>-1640.9864179331344</v>
      </c>
      <c r="G78" s="13">
        <f t="shared" si="5"/>
        <v>5.4803550676483237E-3</v>
      </c>
    </row>
    <row r="79" spans="1:7">
      <c r="A79" s="11" t="s">
        <v>66</v>
      </c>
      <c r="B79" s="15">
        <f>Sheet18!J79</f>
        <v>0</v>
      </c>
      <c r="C79" s="16" t="s">
        <v>66</v>
      </c>
      <c r="D79" s="15"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Sheet18!J80</f>
        <v>0</v>
      </c>
      <c r="C80" s="16" t="s">
        <v>67</v>
      </c>
      <c r="D80" s="15"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Sheet18!J81</f>
        <v>0</v>
      </c>
      <c r="C81" s="16" t="s">
        <v>68</v>
      </c>
      <c r="D81" s="15"/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Sheet18!J82</f>
        <v>0</v>
      </c>
      <c r="C82" s="16" t="s">
        <v>69</v>
      </c>
      <c r="D82" s="15"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Sheet18!J83</f>
        <v>0</v>
      </c>
      <c r="C83" s="16" t="s">
        <v>70</v>
      </c>
      <c r="D83" s="15"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Sheet18!J84</f>
        <v>0</v>
      </c>
      <c r="C84" s="16" t="s">
        <v>71</v>
      </c>
      <c r="D84" s="15"/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Sheet18!J85</f>
        <v>-3639.3606461367699</v>
      </c>
      <c r="C85" s="16" t="s">
        <v>72</v>
      </c>
      <c r="D85" s="15">
        <v>-3658.7851322632223</v>
      </c>
      <c r="E85" s="17"/>
      <c r="F85" s="18">
        <f t="shared" si="4"/>
        <v>-19.424486126452393</v>
      </c>
      <c r="G85" s="13">
        <f t="shared" si="5"/>
        <v>5.3373347725436115E-3</v>
      </c>
    </row>
    <row r="86" spans="1:7">
      <c r="A86" s="11" t="s">
        <v>73</v>
      </c>
      <c r="B86" s="15">
        <f>Sheet18!J86</f>
        <v>0</v>
      </c>
      <c r="C86" s="16" t="s">
        <v>73</v>
      </c>
      <c r="D86" s="15"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Sheet18!J87</f>
        <v>0</v>
      </c>
      <c r="C87" s="16" t="s">
        <v>74</v>
      </c>
      <c r="D87" s="15"/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Sheet18!J88</f>
        <v>-813793.55471714004</v>
      </c>
      <c r="C88" s="16" t="s">
        <v>75</v>
      </c>
      <c r="D88" s="15">
        <v>-817447.83392314485</v>
      </c>
      <c r="E88" s="17"/>
      <c r="F88" s="18">
        <f t="shared" si="4"/>
        <v>-3654.2792060048087</v>
      </c>
      <c r="G88" s="13">
        <f t="shared" si="5"/>
        <v>4.4904253478328382E-3</v>
      </c>
    </row>
    <row r="89" spans="1:7">
      <c r="A89" s="11" t="s">
        <v>76</v>
      </c>
      <c r="B89" s="15">
        <f>Sheet18!J89</f>
        <v>0</v>
      </c>
      <c r="C89" s="16" t="s">
        <v>76</v>
      </c>
      <c r="D89" s="15"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Sheet18!J90</f>
        <v>0</v>
      </c>
      <c r="C90" s="16" t="s">
        <v>77</v>
      </c>
      <c r="D90" s="15"/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Sheet18!J91</f>
        <v>-5158811.9987160098</v>
      </c>
      <c r="C91" s="16" t="s">
        <v>78</v>
      </c>
      <c r="D91" s="15">
        <v>-5187843.148229559</v>
      </c>
      <c r="E91" s="17"/>
      <c r="F91" s="18">
        <f t="shared" si="4"/>
        <v>-29031.149513549171</v>
      </c>
      <c r="G91" s="13">
        <f t="shared" si="5"/>
        <v>5.6274873984116791E-3</v>
      </c>
    </row>
    <row r="92" spans="1:7">
      <c r="A92" s="11" t="s">
        <v>79</v>
      </c>
      <c r="B92" s="15">
        <f>Sheet18!J92</f>
        <v>0</v>
      </c>
      <c r="C92" s="16" t="s">
        <v>79</v>
      </c>
      <c r="D92" s="15"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Sheet18!J93</f>
        <v>0</v>
      </c>
      <c r="C93" s="16" t="s">
        <v>80</v>
      </c>
      <c r="D93" s="15"/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Sheet18!J94</f>
        <v>0</v>
      </c>
      <c r="C94" s="16" t="s">
        <v>81</v>
      </c>
      <c r="D94" s="15">
        <v>0</v>
      </c>
      <c r="E94" s="17"/>
      <c r="F94" s="18" t="str">
        <f t="shared" si="4"/>
        <v/>
      </c>
      <c r="G94" s="13" t="str">
        <f t="shared" si="5"/>
        <v/>
      </c>
    </row>
    <row r="95" spans="1:7">
      <c r="A95" s="11" t="s">
        <v>82</v>
      </c>
      <c r="B95" s="15">
        <f>Sheet18!J95</f>
        <v>0</v>
      </c>
      <c r="C95" s="16" t="s">
        <v>82</v>
      </c>
      <c r="D95" s="15"/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Sheet18!J96</f>
        <v>0</v>
      </c>
      <c r="C96" s="16" t="s">
        <v>83</v>
      </c>
      <c r="D96" s="15">
        <v>0</v>
      </c>
      <c r="E96" s="17"/>
      <c r="F96" s="18" t="str">
        <f t="shared" si="4"/>
        <v/>
      </c>
      <c r="G96" s="13" t="str">
        <f t="shared" si="5"/>
        <v/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96"/>
  <sheetViews>
    <sheetView workbookViewId="0"/>
  </sheetViews>
  <sheetFormatPr defaultRowHeight="15"/>
  <cols>
    <col min="1" max="1" width="45.7109375" bestFit="1" customWidth="1"/>
    <col min="2" max="2" width="12" bestFit="1" customWidth="1"/>
    <col min="3" max="3" width="45.7109375" bestFit="1" customWidth="1"/>
    <col min="4" max="4" width="12.7109375" style="8" bestFit="1" customWidth="1"/>
    <col min="6" max="6" width="10.28515625" bestFit="1" customWidth="1"/>
    <col min="7" max="7" width="9.140625" style="14"/>
  </cols>
  <sheetData>
    <row r="1" spans="1:7" s="24" customFormat="1">
      <c r="A1" s="19"/>
      <c r="B1" s="20">
        <v>40940</v>
      </c>
      <c r="C1" s="19"/>
      <c r="D1" s="21" t="s">
        <v>153</v>
      </c>
      <c r="E1" s="19"/>
      <c r="F1" s="22" t="s">
        <v>154</v>
      </c>
      <c r="G1" s="23" t="s">
        <v>155</v>
      </c>
    </row>
    <row r="2" spans="1:7">
      <c r="A2" s="11" t="s">
        <v>1</v>
      </c>
      <c r="B2" s="12">
        <f>Sheet18!K2</f>
        <v>0</v>
      </c>
      <c r="C2" s="11" t="s">
        <v>1</v>
      </c>
      <c r="D2" s="12">
        <f>Sheet18!AB2</f>
        <v>0</v>
      </c>
      <c r="E2" s="9"/>
      <c r="F2" s="10" t="str">
        <f>IF(D2-B2=0,"",D2-B2)</f>
        <v/>
      </c>
      <c r="G2" s="13" t="str">
        <f>IF(B2=0,"",D2/B2-1)</f>
        <v/>
      </c>
    </row>
    <row r="3" spans="1:7">
      <c r="A3" s="11" t="s">
        <v>2</v>
      </c>
      <c r="B3" s="15">
        <f>Sheet18!K3</f>
        <v>179066450.027392</v>
      </c>
      <c r="C3" s="16" t="s">
        <v>2</v>
      </c>
      <c r="D3" s="15">
        <f>Sheet18!AB3</f>
        <v>179404452.73650599</v>
      </c>
      <c r="E3" s="17"/>
      <c r="F3" s="18">
        <f t="shared" ref="F3:F66" si="0">IF(D3-B3=0,"",D3-B3)</f>
        <v>338002.7091139853</v>
      </c>
      <c r="G3" s="13">
        <f t="shared" ref="G3:G66" si="1">IF(B3=0,"",D3/B3-1)</f>
        <v>1.8875825653676959E-3</v>
      </c>
    </row>
    <row r="4" spans="1:7">
      <c r="A4" s="11" t="s">
        <v>3</v>
      </c>
      <c r="B4" s="15">
        <f>Sheet18!K4</f>
        <v>97058.466038951694</v>
      </c>
      <c r="C4" s="16" t="s">
        <v>3</v>
      </c>
      <c r="D4" s="15">
        <f>Sheet18!AB4</f>
        <v>97264.993995429497</v>
      </c>
      <c r="E4" s="17"/>
      <c r="F4" s="18">
        <f t="shared" si="0"/>
        <v>206.52795647780295</v>
      </c>
      <c r="G4" s="13">
        <f t="shared" si="1"/>
        <v>2.1278716314649948E-3</v>
      </c>
    </row>
    <row r="5" spans="1:7">
      <c r="A5" s="11" t="s">
        <v>4</v>
      </c>
      <c r="B5" s="15">
        <f>Sheet18!K5</f>
        <v>245553.10090450299</v>
      </c>
      <c r="C5" s="16" t="s">
        <v>4</v>
      </c>
      <c r="D5" s="15">
        <f>Sheet18!AB5</f>
        <v>245778.40443376801</v>
      </c>
      <c r="E5" s="17"/>
      <c r="F5" s="18">
        <f t="shared" si="0"/>
        <v>225.30352926501655</v>
      </c>
      <c r="G5" s="13">
        <f t="shared" si="1"/>
        <v>9.1753485675849511E-4</v>
      </c>
    </row>
    <row r="6" spans="1:7">
      <c r="A6" s="11" t="s">
        <v>5</v>
      </c>
      <c r="B6" s="15">
        <f>Sheet18!K6</f>
        <v>0</v>
      </c>
      <c r="C6" s="16" t="s">
        <v>5</v>
      </c>
      <c r="D6" s="15">
        <f>Sheet18!AB6</f>
        <v>0</v>
      </c>
      <c r="E6" s="17"/>
      <c r="F6" s="18" t="str">
        <f t="shared" si="0"/>
        <v/>
      </c>
      <c r="G6" s="13" t="str">
        <f t="shared" si="1"/>
        <v/>
      </c>
    </row>
    <row r="7" spans="1:7">
      <c r="A7" s="11" t="s">
        <v>6</v>
      </c>
      <c r="B7" s="15">
        <f>Sheet18!K7</f>
        <v>102469047.81358799</v>
      </c>
      <c r="C7" s="16" t="s">
        <v>6</v>
      </c>
      <c r="D7" s="15">
        <f>Sheet18!AB7</f>
        <v>102621185.97696</v>
      </c>
      <c r="E7" s="17"/>
      <c r="F7" s="18">
        <f t="shared" si="0"/>
        <v>152138.16337200999</v>
      </c>
      <c r="G7" s="13">
        <f t="shared" si="1"/>
        <v>1.4847231102290692E-3</v>
      </c>
    </row>
    <row r="8" spans="1:7">
      <c r="A8" s="11" t="s">
        <v>7</v>
      </c>
      <c r="B8" s="15">
        <f>Sheet18!K8</f>
        <v>3928.98132184424</v>
      </c>
      <c r="C8" s="16" t="s">
        <v>7</v>
      </c>
      <c r="D8" s="15">
        <f>Sheet18!AB8</f>
        <v>3937.0979629129101</v>
      </c>
      <c r="E8" s="17"/>
      <c r="F8" s="18">
        <f t="shared" si="0"/>
        <v>8.1166410686701056</v>
      </c>
      <c r="G8" s="13">
        <f t="shared" si="1"/>
        <v>2.065838547906429E-3</v>
      </c>
    </row>
    <row r="9" spans="1:7">
      <c r="A9" s="11" t="s">
        <v>8</v>
      </c>
      <c r="B9" s="15">
        <f>Sheet18!K9</f>
        <v>40312.228779147699</v>
      </c>
      <c r="C9" s="16" t="s">
        <v>8</v>
      </c>
      <c r="D9" s="15">
        <f>Sheet18!AB9</f>
        <v>40362.7687116253</v>
      </c>
      <c r="E9" s="17"/>
      <c r="F9" s="18">
        <f t="shared" si="0"/>
        <v>50.539932477600814</v>
      </c>
      <c r="G9" s="13">
        <f t="shared" si="1"/>
        <v>1.2537121863067657E-3</v>
      </c>
    </row>
    <row r="10" spans="1:7">
      <c r="A10" s="11" t="s">
        <v>9</v>
      </c>
      <c r="B10" s="15">
        <f>Sheet18!K10</f>
        <v>0</v>
      </c>
      <c r="C10" s="16" t="s">
        <v>156</v>
      </c>
      <c r="D10" s="15">
        <f>Sheet18!AB10</f>
        <v>0</v>
      </c>
      <c r="E10" s="17"/>
      <c r="F10" s="18" t="str">
        <f t="shared" si="0"/>
        <v/>
      </c>
      <c r="G10" s="13" t="str">
        <f t="shared" si="1"/>
        <v/>
      </c>
    </row>
    <row r="11" spans="1:7">
      <c r="A11" s="11" t="s">
        <v>10</v>
      </c>
      <c r="B11" s="15">
        <f>Sheet18!K11</f>
        <v>268524.09638094401</v>
      </c>
      <c r="C11" s="16" t="s">
        <v>10</v>
      </c>
      <c r="D11" s="15">
        <f>Sheet18!AB11</f>
        <v>268524.09638094401</v>
      </c>
      <c r="E11" s="17"/>
      <c r="F11" s="18" t="str">
        <f t="shared" si="0"/>
        <v/>
      </c>
      <c r="G11" s="13">
        <f t="shared" si="1"/>
        <v>0</v>
      </c>
    </row>
    <row r="12" spans="1:7">
      <c r="A12" s="11" t="s">
        <v>11</v>
      </c>
      <c r="B12" s="15">
        <f>Sheet18!K12</f>
        <v>0</v>
      </c>
      <c r="C12" s="16" t="s">
        <v>11</v>
      </c>
      <c r="D12" s="15">
        <f>Sheet18!AB12</f>
        <v>0</v>
      </c>
      <c r="E12" s="17"/>
      <c r="F12" s="18" t="str">
        <f t="shared" si="0"/>
        <v/>
      </c>
      <c r="G12" s="13" t="str">
        <f t="shared" si="1"/>
        <v/>
      </c>
    </row>
    <row r="13" spans="1:7">
      <c r="A13" s="11" t="s">
        <v>12</v>
      </c>
      <c r="B13" s="15">
        <f>Sheet18!K13</f>
        <v>0</v>
      </c>
      <c r="C13" s="16" t="s">
        <v>12</v>
      </c>
      <c r="D13" s="15">
        <f>Sheet18!AB13</f>
        <v>0</v>
      </c>
      <c r="E13" s="17"/>
      <c r="F13" s="18" t="str">
        <f t="shared" si="0"/>
        <v/>
      </c>
      <c r="G13" s="13" t="str">
        <f t="shared" si="1"/>
        <v/>
      </c>
    </row>
    <row r="14" spans="1:7">
      <c r="A14" s="11" t="s">
        <v>13</v>
      </c>
      <c r="B14" s="15">
        <f>Sheet18!K14</f>
        <v>0</v>
      </c>
      <c r="C14" s="16" t="s">
        <v>157</v>
      </c>
      <c r="D14" s="15">
        <f>Sheet18!AB14</f>
        <v>0</v>
      </c>
      <c r="E14" s="17"/>
      <c r="F14" s="18" t="str">
        <f t="shared" si="0"/>
        <v/>
      </c>
      <c r="G14" s="13" t="str">
        <f t="shared" si="1"/>
        <v/>
      </c>
    </row>
    <row r="15" spans="1:7">
      <c r="A15" s="11" t="s">
        <v>14</v>
      </c>
      <c r="B15" s="15">
        <f>Sheet18!K15</f>
        <v>35757418.324305803</v>
      </c>
      <c r="C15" s="16" t="s">
        <v>14</v>
      </c>
      <c r="D15" s="15">
        <f>Sheet18!AB15</f>
        <v>35808735.7123551</v>
      </c>
      <c r="E15" s="17"/>
      <c r="F15" s="18">
        <f t="shared" si="0"/>
        <v>51317.388049297035</v>
      </c>
      <c r="G15" s="13">
        <f t="shared" si="1"/>
        <v>1.4351536115910779E-3</v>
      </c>
    </row>
    <row r="16" spans="1:7">
      <c r="A16" s="11" t="s">
        <v>15</v>
      </c>
      <c r="B16" s="15">
        <f>Sheet18!K16</f>
        <v>7268.8357266175399</v>
      </c>
      <c r="C16" s="16" t="s">
        <v>15</v>
      </c>
      <c r="D16" s="15">
        <f>Sheet18!AB16</f>
        <v>7284.0853971260303</v>
      </c>
      <c r="E16" s="17"/>
      <c r="F16" s="18">
        <f t="shared" si="0"/>
        <v>15.249670508490453</v>
      </c>
      <c r="G16" s="13">
        <f t="shared" si="1"/>
        <v>2.0979522831487962E-3</v>
      </c>
    </row>
    <row r="17" spans="1:7">
      <c r="A17" s="11" t="s">
        <v>16</v>
      </c>
      <c r="B17" s="15">
        <f>Sheet18!K17</f>
        <v>35155.778966858103</v>
      </c>
      <c r="C17" s="16" t="s">
        <v>16</v>
      </c>
      <c r="D17" s="15">
        <f>Sheet18!AB17</f>
        <v>35214.080507684899</v>
      </c>
      <c r="E17" s="17"/>
      <c r="F17" s="18">
        <f t="shared" si="0"/>
        <v>58.301540826796554</v>
      </c>
      <c r="G17" s="13">
        <f t="shared" si="1"/>
        <v>1.6583771584681717E-3</v>
      </c>
    </row>
    <row r="18" spans="1:7">
      <c r="A18" s="11" t="s">
        <v>17</v>
      </c>
      <c r="B18" s="15">
        <f>Sheet18!K18</f>
        <v>0</v>
      </c>
      <c r="C18" s="16" t="s">
        <v>158</v>
      </c>
      <c r="D18" s="15">
        <f>Sheet18!AB18</f>
        <v>0</v>
      </c>
      <c r="E18" s="17"/>
      <c r="F18" s="18" t="str">
        <f t="shared" si="0"/>
        <v/>
      </c>
      <c r="G18" s="13" t="str">
        <f t="shared" si="1"/>
        <v/>
      </c>
    </row>
    <row r="19" spans="1:7">
      <c r="A19" s="11" t="s">
        <v>18</v>
      </c>
      <c r="B19" s="15">
        <f>Sheet18!K19</f>
        <v>24869383.855835602</v>
      </c>
      <c r="C19" s="16" t="s">
        <v>18</v>
      </c>
      <c r="D19" s="15">
        <f>Sheet18!AB19</f>
        <v>24906272.058400299</v>
      </c>
      <c r="E19" s="17"/>
      <c r="F19" s="18">
        <f t="shared" si="0"/>
        <v>36888.202564697713</v>
      </c>
      <c r="G19" s="13">
        <f t="shared" si="1"/>
        <v>1.4832777031603683E-3</v>
      </c>
    </row>
    <row r="20" spans="1:7">
      <c r="A20" s="11" t="s">
        <v>19</v>
      </c>
      <c r="B20" s="15">
        <f>Sheet18!K20</f>
        <v>0</v>
      </c>
      <c r="C20" s="16" t="s">
        <v>19</v>
      </c>
      <c r="D20" s="15">
        <f>Sheet18!AB20</f>
        <v>0</v>
      </c>
      <c r="E20" s="17"/>
      <c r="F20" s="18" t="str">
        <f t="shared" si="0"/>
        <v/>
      </c>
      <c r="G20" s="13" t="str">
        <f t="shared" si="1"/>
        <v/>
      </c>
    </row>
    <row r="21" spans="1:7">
      <c r="A21" s="11" t="s">
        <v>20</v>
      </c>
      <c r="B21" s="15">
        <f>Sheet18!K21</f>
        <v>3042.8926487520398</v>
      </c>
      <c r="C21" s="16" t="s">
        <v>20</v>
      </c>
      <c r="D21" s="15">
        <f>Sheet18!AB21</f>
        <v>3050.3378327980299</v>
      </c>
      <c r="E21" s="17"/>
      <c r="F21" s="18">
        <f t="shared" si="0"/>
        <v>7.4451840459901177</v>
      </c>
      <c r="G21" s="13">
        <f t="shared" si="1"/>
        <v>2.4467455495162937E-3</v>
      </c>
    </row>
    <row r="22" spans="1:7">
      <c r="A22" s="11" t="s">
        <v>21</v>
      </c>
      <c r="B22" s="15">
        <f>Sheet18!K22</f>
        <v>0</v>
      </c>
      <c r="C22" s="16" t="s">
        <v>159</v>
      </c>
      <c r="D22" s="15">
        <f>Sheet18!AB22</f>
        <v>0</v>
      </c>
      <c r="E22" s="17"/>
      <c r="F22" s="18" t="str">
        <f t="shared" si="0"/>
        <v/>
      </c>
      <c r="G22" s="13" t="str">
        <f t="shared" si="1"/>
        <v/>
      </c>
    </row>
    <row r="23" spans="1:7">
      <c r="A23" s="11" t="s">
        <v>22</v>
      </c>
      <c r="B23" s="15">
        <f>Sheet18!K23</f>
        <v>36958.563275238499</v>
      </c>
      <c r="C23" s="16" t="s">
        <v>22</v>
      </c>
      <c r="D23" s="15">
        <f>Sheet18!AB23</f>
        <v>36958.563275238499</v>
      </c>
      <c r="E23" s="17"/>
      <c r="F23" s="18" t="str">
        <f t="shared" si="0"/>
        <v/>
      </c>
      <c r="G23" s="13">
        <f t="shared" si="1"/>
        <v>0</v>
      </c>
    </row>
    <row r="24" spans="1:7">
      <c r="A24" s="11" t="s">
        <v>23</v>
      </c>
      <c r="B24" s="15">
        <f>Sheet18!K24</f>
        <v>0</v>
      </c>
      <c r="C24" s="16" t="s">
        <v>23</v>
      </c>
      <c r="D24" s="15">
        <f>Sheet18!AB24</f>
        <v>0</v>
      </c>
      <c r="E24" s="17"/>
      <c r="F24" s="18" t="str">
        <f t="shared" si="0"/>
        <v/>
      </c>
      <c r="G24" s="13" t="str">
        <f t="shared" si="1"/>
        <v/>
      </c>
    </row>
    <row r="25" spans="1:7">
      <c r="A25" s="11" t="s">
        <v>24</v>
      </c>
      <c r="B25" s="15">
        <f>Sheet18!K25</f>
        <v>0</v>
      </c>
      <c r="C25" s="16" t="s">
        <v>24</v>
      </c>
      <c r="D25" s="15">
        <f>Sheet18!AB25</f>
        <v>0</v>
      </c>
      <c r="E25" s="17"/>
      <c r="F25" s="18" t="str">
        <f t="shared" si="0"/>
        <v/>
      </c>
      <c r="G25" s="13" t="str">
        <f t="shared" si="1"/>
        <v/>
      </c>
    </row>
    <row r="26" spans="1:7">
      <c r="A26" s="11" t="s">
        <v>25</v>
      </c>
      <c r="B26" s="15">
        <f>Sheet18!K26</f>
        <v>0</v>
      </c>
      <c r="C26" s="16" t="s">
        <v>160</v>
      </c>
      <c r="D26" s="15">
        <f>Sheet18!AB26</f>
        <v>0</v>
      </c>
      <c r="E26" s="17"/>
      <c r="F26" s="18" t="str">
        <f t="shared" si="0"/>
        <v/>
      </c>
      <c r="G26" s="13" t="str">
        <f t="shared" si="1"/>
        <v/>
      </c>
    </row>
    <row r="27" spans="1:7">
      <c r="A27" s="11" t="s">
        <v>26</v>
      </c>
      <c r="B27" s="15">
        <f>Sheet18!K27</f>
        <v>25451844.605172299</v>
      </c>
      <c r="C27" s="16" t="s">
        <v>26</v>
      </c>
      <c r="D27" s="15">
        <f>Sheet18!AB27</f>
        <v>25485816.093706999</v>
      </c>
      <c r="E27" s="17"/>
      <c r="F27" s="18">
        <f t="shared" si="0"/>
        <v>33971.488534700125</v>
      </c>
      <c r="G27" s="13">
        <f t="shared" si="1"/>
        <v>1.3347358143069865E-3</v>
      </c>
    </row>
    <row r="28" spans="1:7">
      <c r="A28" s="11" t="s">
        <v>27</v>
      </c>
      <c r="B28" s="15">
        <f>Sheet18!K28</f>
        <v>980.60724065355998</v>
      </c>
      <c r="C28" s="16" t="s">
        <v>27</v>
      </c>
      <c r="D28" s="15">
        <f>Sheet18!AB28</f>
        <v>982.43429679298902</v>
      </c>
      <c r="E28" s="17"/>
      <c r="F28" s="18">
        <f t="shared" si="0"/>
        <v>1.8270561394290326</v>
      </c>
      <c r="G28" s="13">
        <f t="shared" si="1"/>
        <v>1.8631885057378561E-3</v>
      </c>
    </row>
    <row r="29" spans="1:7">
      <c r="A29" s="11" t="s">
        <v>28</v>
      </c>
      <c r="B29" s="15">
        <f>Sheet18!K29</f>
        <v>25470.3569164084</v>
      </c>
      <c r="C29" s="16" t="s">
        <v>28</v>
      </c>
      <c r="D29" s="15">
        <f>Sheet18!AB29</f>
        <v>25503.6351470144</v>
      </c>
      <c r="E29" s="17"/>
      <c r="F29" s="18">
        <f t="shared" si="0"/>
        <v>33.278230605999852</v>
      </c>
      <c r="G29" s="13">
        <f t="shared" si="1"/>
        <v>1.3065474785145526E-3</v>
      </c>
    </row>
    <row r="30" spans="1:7">
      <c r="A30" s="11" t="s">
        <v>29</v>
      </c>
      <c r="B30" s="15">
        <f>Sheet18!K30</f>
        <v>0</v>
      </c>
      <c r="C30" s="16" t="s">
        <v>29</v>
      </c>
      <c r="D30" s="15">
        <f>Sheet18!AB30</f>
        <v>0</v>
      </c>
      <c r="E30" s="17"/>
      <c r="F30" s="18" t="str">
        <f t="shared" si="0"/>
        <v/>
      </c>
      <c r="G30" s="13" t="str">
        <f t="shared" si="1"/>
        <v/>
      </c>
    </row>
    <row r="31" spans="1:7">
      <c r="A31" s="11" t="s">
        <v>30</v>
      </c>
      <c r="B31" s="15">
        <f>Sheet18!K31</f>
        <v>0</v>
      </c>
      <c r="C31" s="16" t="s">
        <v>30</v>
      </c>
      <c r="D31" s="15">
        <f>Sheet18!AB31</f>
        <v>0</v>
      </c>
      <c r="E31" s="17"/>
      <c r="F31" s="18" t="str">
        <f t="shared" si="0"/>
        <v/>
      </c>
      <c r="G31" s="13" t="str">
        <f t="shared" si="1"/>
        <v/>
      </c>
    </row>
    <row r="32" spans="1:7">
      <c r="A32" s="11" t="s">
        <v>31</v>
      </c>
      <c r="B32" s="15">
        <f>Sheet18!K32</f>
        <v>0</v>
      </c>
      <c r="C32" s="16" t="s">
        <v>31</v>
      </c>
      <c r="D32" s="15">
        <f>Sheet18!AB32</f>
        <v>0</v>
      </c>
      <c r="E32" s="17"/>
      <c r="F32" s="18" t="str">
        <f t="shared" si="0"/>
        <v/>
      </c>
      <c r="G32" s="13" t="str">
        <f t="shared" si="1"/>
        <v/>
      </c>
    </row>
    <row r="33" spans="1:7">
      <c r="A33" s="11" t="s">
        <v>32</v>
      </c>
      <c r="B33" s="15">
        <f>Sheet18!K33</f>
        <v>0</v>
      </c>
      <c r="C33" s="16" t="s">
        <v>32</v>
      </c>
      <c r="D33" s="15">
        <f>Sheet18!AB33</f>
        <v>0</v>
      </c>
      <c r="E33" s="17"/>
      <c r="F33" s="18" t="str">
        <f t="shared" si="0"/>
        <v/>
      </c>
      <c r="G33" s="13" t="str">
        <f t="shared" si="1"/>
        <v/>
      </c>
    </row>
    <row r="34" spans="1:7">
      <c r="A34" s="11" t="s">
        <v>33</v>
      </c>
      <c r="B34" s="15">
        <f>Sheet18!K34</f>
        <v>0</v>
      </c>
      <c r="C34" s="16" t="s">
        <v>33</v>
      </c>
      <c r="D34" s="15">
        <f>Sheet18!AB34</f>
        <v>0</v>
      </c>
      <c r="E34" s="17"/>
      <c r="F34" s="18" t="str">
        <f t="shared" si="0"/>
        <v/>
      </c>
      <c r="G34" s="13" t="str">
        <f t="shared" si="1"/>
        <v/>
      </c>
    </row>
    <row r="35" spans="1:7">
      <c r="A35" s="11" t="s">
        <v>34</v>
      </c>
      <c r="B35" s="15">
        <f>Sheet18!K35</f>
        <v>52149244.105618201</v>
      </c>
      <c r="C35" s="16" t="s">
        <v>34</v>
      </c>
      <c r="D35" s="15">
        <f>Sheet18!AB35</f>
        <v>52198235.618927903</v>
      </c>
      <c r="E35" s="17"/>
      <c r="F35" s="18">
        <f t="shared" si="0"/>
        <v>48991.513309702277</v>
      </c>
      <c r="G35" s="13">
        <f t="shared" si="1"/>
        <v>9.3944819622859832E-4</v>
      </c>
    </row>
    <row r="36" spans="1:7">
      <c r="A36" s="11" t="s">
        <v>35</v>
      </c>
      <c r="B36" s="15">
        <f>Sheet18!K36</f>
        <v>0</v>
      </c>
      <c r="C36" s="16" t="s">
        <v>35</v>
      </c>
      <c r="D36" s="15">
        <f>Sheet18!AB36</f>
        <v>0</v>
      </c>
      <c r="E36" s="17"/>
      <c r="F36" s="18" t="str">
        <f t="shared" si="0"/>
        <v/>
      </c>
      <c r="G36" s="13" t="str">
        <f t="shared" si="1"/>
        <v/>
      </c>
    </row>
    <row r="37" spans="1:7">
      <c r="A37" s="11" t="s">
        <v>36</v>
      </c>
      <c r="B37" s="15">
        <f>Sheet18!K37</f>
        <v>0</v>
      </c>
      <c r="C37" s="16" t="s">
        <v>36</v>
      </c>
      <c r="D37" s="15">
        <f>Sheet18!AB37</f>
        <v>0</v>
      </c>
      <c r="E37" s="17"/>
      <c r="F37" s="18" t="str">
        <f t="shared" si="0"/>
        <v/>
      </c>
      <c r="G37" s="13" t="str">
        <f t="shared" si="1"/>
        <v/>
      </c>
    </row>
    <row r="38" spans="1:7">
      <c r="A38" s="11" t="s">
        <v>37</v>
      </c>
      <c r="B38" s="15">
        <f>Sheet18!K38</f>
        <v>0</v>
      </c>
      <c r="C38" s="16" t="s">
        <v>37</v>
      </c>
      <c r="D38" s="15">
        <f>Sheet18!AB38</f>
        <v>0</v>
      </c>
      <c r="E38" s="17"/>
      <c r="F38" s="18" t="str">
        <f t="shared" si="0"/>
        <v/>
      </c>
      <c r="G38" s="13" t="str">
        <f t="shared" si="1"/>
        <v/>
      </c>
    </row>
    <row r="39" spans="1:7">
      <c r="A39" s="11" t="s">
        <v>38</v>
      </c>
      <c r="B39" s="15">
        <f>Sheet18!K39</f>
        <v>12071892.3197021</v>
      </c>
      <c r="C39" s="16" t="s">
        <v>38</v>
      </c>
      <c r="D39" s="15">
        <f>Sheet18!AB39</f>
        <v>12087023.933483699</v>
      </c>
      <c r="E39" s="17"/>
      <c r="F39" s="18">
        <f t="shared" si="0"/>
        <v>15131.613781599328</v>
      </c>
      <c r="G39" s="13">
        <f t="shared" si="1"/>
        <v>1.2534583129857335E-3</v>
      </c>
    </row>
    <row r="40" spans="1:7">
      <c r="A40" s="11" t="s">
        <v>39</v>
      </c>
      <c r="B40" s="15">
        <f>Sheet18!K40</f>
        <v>0</v>
      </c>
      <c r="C40" s="16" t="s">
        <v>39</v>
      </c>
      <c r="D40" s="15">
        <f>Sheet18!AB40</f>
        <v>0</v>
      </c>
      <c r="E40" s="17"/>
      <c r="F40" s="18" t="str">
        <f t="shared" si="0"/>
        <v/>
      </c>
      <c r="G40" s="13" t="str">
        <f t="shared" si="1"/>
        <v/>
      </c>
    </row>
    <row r="41" spans="1:7">
      <c r="A41" s="11" t="s">
        <v>40</v>
      </c>
      <c r="B41" s="15">
        <f>Sheet18!K41</f>
        <v>0</v>
      </c>
      <c r="C41" s="16" t="s">
        <v>40</v>
      </c>
      <c r="D41" s="15">
        <f>Sheet18!AB41</f>
        <v>0</v>
      </c>
      <c r="E41" s="17"/>
      <c r="F41" s="18" t="str">
        <f t="shared" si="0"/>
        <v/>
      </c>
      <c r="G41" s="13" t="str">
        <f t="shared" si="1"/>
        <v/>
      </c>
    </row>
    <row r="42" spans="1:7">
      <c r="A42" s="11" t="s">
        <v>41</v>
      </c>
      <c r="B42" s="15">
        <f>Sheet18!K42</f>
        <v>62860883.009430297</v>
      </c>
      <c r="C42" s="16" t="s">
        <v>41</v>
      </c>
      <c r="D42" s="15">
        <f>Sheet18!AB42</f>
        <v>63008924.482498802</v>
      </c>
      <c r="E42" s="17"/>
      <c r="F42" s="18">
        <f t="shared" si="0"/>
        <v>148041.47306850553</v>
      </c>
      <c r="G42" s="13">
        <f t="shared" si="1"/>
        <v>2.3550651212820295E-3</v>
      </c>
    </row>
    <row r="43" spans="1:7">
      <c r="A43" s="11" t="s">
        <v>42</v>
      </c>
      <c r="B43" s="15">
        <f>Sheet18!K43</f>
        <v>0</v>
      </c>
      <c r="C43" s="16" t="s">
        <v>42</v>
      </c>
      <c r="D43" s="15">
        <f>Sheet18!AB43</f>
        <v>0</v>
      </c>
      <c r="E43" s="17"/>
      <c r="F43" s="18" t="str">
        <f t="shared" si="0"/>
        <v/>
      </c>
      <c r="G43" s="13" t="str">
        <f t="shared" si="1"/>
        <v/>
      </c>
    </row>
    <row r="44" spans="1:7">
      <c r="A44" s="11" t="s">
        <v>43</v>
      </c>
      <c r="B44" s="15">
        <f>Sheet18!K44</f>
        <v>0</v>
      </c>
      <c r="C44" s="16" t="s">
        <v>43</v>
      </c>
      <c r="D44" s="15">
        <f>Sheet18!AB44</f>
        <v>0</v>
      </c>
      <c r="E44" s="17"/>
      <c r="F44" s="18" t="str">
        <f t="shared" si="0"/>
        <v/>
      </c>
      <c r="G44" s="13" t="str">
        <f t="shared" si="1"/>
        <v/>
      </c>
    </row>
    <row r="45" spans="1:7">
      <c r="A45" s="11" t="s">
        <v>44</v>
      </c>
      <c r="B45" s="15">
        <f>Sheet18!K45</f>
        <v>0</v>
      </c>
      <c r="C45" s="16" t="s">
        <v>44</v>
      </c>
      <c r="D45" s="15">
        <f>Sheet18!AB45</f>
        <v>0</v>
      </c>
      <c r="E45" s="17"/>
      <c r="F45" s="18" t="str">
        <f t="shared" si="0"/>
        <v/>
      </c>
      <c r="G45" s="13" t="str">
        <f t="shared" si="1"/>
        <v/>
      </c>
    </row>
    <row r="46" spans="1:7">
      <c r="A46" s="11"/>
      <c r="B46" s="15"/>
      <c r="C46" s="16" t="s">
        <v>161</v>
      </c>
      <c r="D46" s="15">
        <f>Sheet18!AB46</f>
        <v>0</v>
      </c>
      <c r="E46" s="17"/>
      <c r="F46" s="18" t="str">
        <f t="shared" si="0"/>
        <v/>
      </c>
      <c r="G46" s="13" t="str">
        <f t="shared" si="1"/>
        <v/>
      </c>
    </row>
    <row r="47" spans="1:7">
      <c r="A47" s="11" t="s">
        <v>46</v>
      </c>
      <c r="B47" s="15">
        <f>Sheet18!K47</f>
        <v>1696167.4043753301</v>
      </c>
      <c r="C47" s="16" t="s">
        <v>112</v>
      </c>
      <c r="D47" s="15">
        <f>Sheet18!AB47</f>
        <v>846964.53</v>
      </c>
      <c r="E47" s="17"/>
      <c r="F47" s="18">
        <f>IF(D47-B47=0,"",D47+D51+D55+D59-B47)</f>
        <v>-312971.73437533015</v>
      </c>
      <c r="G47" s="13">
        <f>IF(B47=0,"",(D47+D51+D55+D59)/B47-1)</f>
        <v>-0.18451700791325631</v>
      </c>
    </row>
    <row r="48" spans="1:7">
      <c r="A48" s="11" t="s">
        <v>47</v>
      </c>
      <c r="B48" s="15">
        <f>Sheet18!K48</f>
        <v>360.976497544729</v>
      </c>
      <c r="C48" s="16" t="s">
        <v>113</v>
      </c>
      <c r="D48" s="15">
        <f>Sheet18!AB48</f>
        <v>0</v>
      </c>
      <c r="E48" s="17"/>
      <c r="F48" s="18">
        <f t="shared" ref="F48:F49" si="2">IF(D48-B48=0,"",D48+D52+D56+D60-B48)</f>
        <v>-360.976497544729</v>
      </c>
      <c r="G48" s="13">
        <f t="shared" ref="G48:G49" si="3">IF(B48=0,"",(D48+D52+D56+D60)/B48-1)</f>
        <v>-1</v>
      </c>
    </row>
    <row r="49" spans="1:7">
      <c r="A49" s="11" t="s">
        <v>48</v>
      </c>
      <c r="B49" s="15">
        <f>Sheet18!K49</f>
        <v>1615.3499519503</v>
      </c>
      <c r="C49" s="16" t="s">
        <v>114</v>
      </c>
      <c r="D49" s="15">
        <f>Sheet18!AB49</f>
        <v>0</v>
      </c>
      <c r="E49" s="17"/>
      <c r="F49" s="18">
        <f t="shared" si="2"/>
        <v>-1615.3499519503</v>
      </c>
      <c r="G49" s="13">
        <f t="shared" si="3"/>
        <v>-1</v>
      </c>
    </row>
    <row r="50" spans="1:7">
      <c r="A50" s="11"/>
      <c r="B50" s="15">
        <f>Sheet18!K50</f>
        <v>0</v>
      </c>
      <c r="C50" s="16" t="s">
        <v>162</v>
      </c>
      <c r="D50" s="15">
        <f>Sheet18!AB50</f>
        <v>0</v>
      </c>
      <c r="E50" s="17"/>
      <c r="F50" s="18"/>
      <c r="G50" s="13"/>
    </row>
    <row r="51" spans="1:7">
      <c r="A51" s="11"/>
      <c r="B51" s="15">
        <f>Sheet18!K51</f>
        <v>0</v>
      </c>
      <c r="C51" s="16" t="s">
        <v>116</v>
      </c>
      <c r="D51" s="15">
        <f>Sheet18!AB51</f>
        <v>488851.71</v>
      </c>
      <c r="E51" s="17"/>
      <c r="F51" s="18"/>
      <c r="G51" s="13"/>
    </row>
    <row r="52" spans="1:7">
      <c r="A52" s="11"/>
      <c r="B52" s="15">
        <f>Sheet18!K52</f>
        <v>0</v>
      </c>
      <c r="C52" s="16" t="s">
        <v>117</v>
      </c>
      <c r="D52" s="15">
        <f>Sheet18!AB52</f>
        <v>0</v>
      </c>
      <c r="E52" s="17"/>
      <c r="F52" s="18"/>
      <c r="G52" s="13"/>
    </row>
    <row r="53" spans="1:7">
      <c r="A53" s="11"/>
      <c r="B53" s="15">
        <f>Sheet18!K53</f>
        <v>0</v>
      </c>
      <c r="C53" s="16" t="s">
        <v>118</v>
      </c>
      <c r="D53" s="15">
        <f>Sheet18!AB53</f>
        <v>0</v>
      </c>
      <c r="E53" s="17"/>
      <c r="F53" s="18"/>
      <c r="G53" s="13"/>
    </row>
    <row r="54" spans="1:7">
      <c r="A54" s="11"/>
      <c r="B54" s="15">
        <f>Sheet18!K54</f>
        <v>0</v>
      </c>
      <c r="C54" s="16" t="s">
        <v>163</v>
      </c>
      <c r="D54" s="15">
        <f>Sheet18!AB54</f>
        <v>0</v>
      </c>
      <c r="E54" s="17"/>
      <c r="F54" s="18"/>
      <c r="G54" s="13"/>
    </row>
    <row r="55" spans="1:7">
      <c r="A55" s="11"/>
      <c r="B55" s="15">
        <f>Sheet18!K55</f>
        <v>0</v>
      </c>
      <c r="C55" s="16" t="s">
        <v>120</v>
      </c>
      <c r="D55" s="15">
        <f>Sheet18!AB55</f>
        <v>16983</v>
      </c>
      <c r="E55" s="17"/>
      <c r="F55" s="18"/>
      <c r="G55" s="13"/>
    </row>
    <row r="56" spans="1:7">
      <c r="A56" s="11"/>
      <c r="B56" s="15">
        <f>Sheet18!K56</f>
        <v>0</v>
      </c>
      <c r="C56" s="16" t="s">
        <v>121</v>
      </c>
      <c r="D56" s="15">
        <f>Sheet18!AB56</f>
        <v>0</v>
      </c>
      <c r="E56" s="17"/>
      <c r="F56" s="18"/>
      <c r="G56" s="13"/>
    </row>
    <row r="57" spans="1:7">
      <c r="A57" s="11"/>
      <c r="B57" s="15">
        <f>Sheet18!K57</f>
        <v>0</v>
      </c>
      <c r="C57" s="16" t="s">
        <v>122</v>
      </c>
      <c r="D57" s="15">
        <f>Sheet18!AB57</f>
        <v>0</v>
      </c>
      <c r="E57" s="17"/>
      <c r="F57" s="18"/>
      <c r="G57" s="13"/>
    </row>
    <row r="58" spans="1:7">
      <c r="A58" s="11"/>
      <c r="B58" s="15">
        <f>Sheet18!K58</f>
        <v>0</v>
      </c>
      <c r="C58" s="16" t="s">
        <v>164</v>
      </c>
      <c r="D58" s="15">
        <f>Sheet18!AB58</f>
        <v>0</v>
      </c>
      <c r="E58" s="17"/>
      <c r="F58" s="18"/>
      <c r="G58" s="13"/>
    </row>
    <row r="59" spans="1:7">
      <c r="A59" s="11"/>
      <c r="B59" s="15">
        <f>Sheet18!K59</f>
        <v>0</v>
      </c>
      <c r="C59" s="16" t="s">
        <v>124</v>
      </c>
      <c r="D59" s="15">
        <f>Sheet18!AB59</f>
        <v>30396.43</v>
      </c>
      <c r="E59" s="17"/>
      <c r="F59" s="18"/>
      <c r="G59" s="13"/>
    </row>
    <row r="60" spans="1:7">
      <c r="A60" s="11"/>
      <c r="B60" s="15">
        <f>Sheet18!K60</f>
        <v>0</v>
      </c>
      <c r="C60" s="16" t="s">
        <v>125</v>
      </c>
      <c r="D60" s="15">
        <f>Sheet18!AB60</f>
        <v>0</v>
      </c>
      <c r="E60" s="17"/>
      <c r="F60" s="18"/>
      <c r="G60" s="13"/>
    </row>
    <row r="61" spans="1:7">
      <c r="A61" s="11"/>
      <c r="B61" s="15">
        <f>Sheet18!K61</f>
        <v>0</v>
      </c>
      <c r="C61" s="16" t="s">
        <v>126</v>
      </c>
      <c r="D61" s="15">
        <f>Sheet18!AB61</f>
        <v>0</v>
      </c>
      <c r="E61" s="17"/>
      <c r="F61" s="18"/>
      <c r="G61" s="13"/>
    </row>
    <row r="62" spans="1:7">
      <c r="A62" s="11" t="s">
        <v>49</v>
      </c>
      <c r="B62" s="15">
        <f>Sheet18!K62</f>
        <v>0</v>
      </c>
      <c r="C62" s="16" t="s">
        <v>49</v>
      </c>
      <c r="D62" s="15">
        <f>Sheet18!AB62</f>
        <v>0</v>
      </c>
      <c r="E62" s="17"/>
      <c r="F62" s="18"/>
      <c r="G62" s="13"/>
    </row>
    <row r="63" spans="1:7">
      <c r="A63" s="11" t="s">
        <v>50</v>
      </c>
      <c r="B63" s="15">
        <f>Sheet18!K63</f>
        <v>5661633.47067561</v>
      </c>
      <c r="C63" s="16" t="s">
        <v>50</v>
      </c>
      <c r="D63" s="15">
        <f>Sheet18!AB63</f>
        <v>5254309</v>
      </c>
      <c r="E63" s="17"/>
      <c r="F63" s="18">
        <f t="shared" si="0"/>
        <v>-407324.47067561001</v>
      </c>
      <c r="G63" s="13">
        <f t="shared" si="1"/>
        <v>-7.1944691012822415E-2</v>
      </c>
    </row>
    <row r="64" spans="1:7">
      <c r="A64" s="11" t="s">
        <v>51</v>
      </c>
      <c r="B64" s="15">
        <f>Sheet18!K64</f>
        <v>0</v>
      </c>
      <c r="C64" s="16" t="s">
        <v>51</v>
      </c>
      <c r="D64" s="15">
        <f>Sheet18!AB64</f>
        <v>0</v>
      </c>
      <c r="E64" s="17"/>
      <c r="F64" s="18" t="str">
        <f t="shared" si="0"/>
        <v/>
      </c>
      <c r="G64" s="13" t="str">
        <f t="shared" si="1"/>
        <v/>
      </c>
    </row>
    <row r="65" spans="1:7">
      <c r="A65" s="11" t="s">
        <v>52</v>
      </c>
      <c r="B65" s="15">
        <f>Sheet18!K65</f>
        <v>0</v>
      </c>
      <c r="C65" s="16" t="s">
        <v>52</v>
      </c>
      <c r="D65" s="15">
        <f>Sheet18!AB65</f>
        <v>0</v>
      </c>
      <c r="E65" s="17"/>
      <c r="F65" s="18" t="str">
        <f t="shared" si="0"/>
        <v/>
      </c>
      <c r="G65" s="13" t="str">
        <f t="shared" si="1"/>
        <v/>
      </c>
    </row>
    <row r="66" spans="1:7">
      <c r="A66" s="11" t="s">
        <v>53</v>
      </c>
      <c r="B66" s="15">
        <f>Sheet18!K66</f>
        <v>0</v>
      </c>
      <c r="C66" s="16" t="s">
        <v>53</v>
      </c>
      <c r="D66" s="15">
        <f>Sheet18!AB66</f>
        <v>0</v>
      </c>
      <c r="E66" s="17"/>
      <c r="F66" s="18" t="str">
        <f t="shared" si="0"/>
        <v/>
      </c>
      <c r="G66" s="13" t="str">
        <f t="shared" si="1"/>
        <v/>
      </c>
    </row>
    <row r="67" spans="1:7">
      <c r="A67" s="11" t="s">
        <v>54</v>
      </c>
      <c r="B67" s="15">
        <f>Sheet18!K67</f>
        <v>-18722.047219658001</v>
      </c>
      <c r="C67" s="16" t="s">
        <v>54</v>
      </c>
      <c r="D67" s="15">
        <f>Sheet18!AB67</f>
        <v>-18745.4497786826</v>
      </c>
      <c r="E67" s="17"/>
      <c r="F67" s="18">
        <f t="shared" ref="F67:F96" si="4">IF(D67-B67=0,"",D67-B67)</f>
        <v>-23.402559024598304</v>
      </c>
      <c r="G67" s="13">
        <f t="shared" ref="G67:G96" si="5">IF(B67=0,"",D67/B67-1)</f>
        <v>1.2500000000013056E-3</v>
      </c>
    </row>
    <row r="68" spans="1:7">
      <c r="A68" s="11" t="s">
        <v>55</v>
      </c>
      <c r="B68" s="15">
        <f>Sheet18!K68</f>
        <v>0</v>
      </c>
      <c r="C68" s="16" t="s">
        <v>55</v>
      </c>
      <c r="D68" s="15">
        <f>Sheet18!AB68</f>
        <v>0</v>
      </c>
      <c r="E68" s="17"/>
      <c r="F68" s="18" t="str">
        <f t="shared" si="4"/>
        <v/>
      </c>
      <c r="G68" s="13" t="str">
        <f t="shared" si="5"/>
        <v/>
      </c>
    </row>
    <row r="69" spans="1:7">
      <c r="A69" s="11" t="s">
        <v>56</v>
      </c>
      <c r="B69" s="15">
        <f>Sheet18!K69</f>
        <v>0</v>
      </c>
      <c r="C69" s="16" t="s">
        <v>56</v>
      </c>
      <c r="D69" s="15">
        <f>Sheet18!AB69</f>
        <v>0</v>
      </c>
      <c r="E69" s="17"/>
      <c r="F69" s="18" t="str">
        <f t="shared" si="4"/>
        <v/>
      </c>
      <c r="G69" s="13" t="str">
        <f t="shared" si="5"/>
        <v/>
      </c>
    </row>
    <row r="70" spans="1:7">
      <c r="A70" s="11" t="s">
        <v>57</v>
      </c>
      <c r="B70" s="15">
        <f>Sheet18!K70</f>
        <v>0</v>
      </c>
      <c r="C70" s="16" t="s">
        <v>57</v>
      </c>
      <c r="D70" s="15">
        <f>Sheet18!AB70</f>
        <v>0</v>
      </c>
      <c r="E70" s="17"/>
      <c r="F70" s="18" t="str">
        <f t="shared" si="4"/>
        <v/>
      </c>
      <c r="G70" s="13" t="str">
        <f t="shared" si="5"/>
        <v/>
      </c>
    </row>
    <row r="71" spans="1:7">
      <c r="A71" s="11" t="s">
        <v>58</v>
      </c>
      <c r="B71" s="15">
        <f>Sheet18!K71</f>
        <v>0</v>
      </c>
      <c r="C71" s="16" t="s">
        <v>58</v>
      </c>
      <c r="D71" s="15">
        <f>Sheet18!AB71</f>
        <v>0</v>
      </c>
      <c r="E71" s="17"/>
      <c r="F71" s="18" t="str">
        <f t="shared" si="4"/>
        <v/>
      </c>
      <c r="G71" s="13" t="str">
        <f t="shared" si="5"/>
        <v/>
      </c>
    </row>
    <row r="72" spans="1:7">
      <c r="A72" s="11" t="s">
        <v>59</v>
      </c>
      <c r="B72" s="15">
        <f>Sheet18!K72</f>
        <v>0</v>
      </c>
      <c r="C72" s="16" t="s">
        <v>59</v>
      </c>
      <c r="D72" s="15">
        <f>Sheet18!AB72</f>
        <v>0</v>
      </c>
      <c r="E72" s="17"/>
      <c r="F72" s="18" t="str">
        <f t="shared" si="4"/>
        <v/>
      </c>
      <c r="G72" s="13" t="str">
        <f t="shared" si="5"/>
        <v/>
      </c>
    </row>
    <row r="73" spans="1:7">
      <c r="A73" s="11" t="s">
        <v>60</v>
      </c>
      <c r="B73" s="15">
        <f>Sheet18!K73</f>
        <v>0</v>
      </c>
      <c r="C73" s="16" t="s">
        <v>60</v>
      </c>
      <c r="D73" s="15">
        <f>Sheet18!AB73</f>
        <v>0</v>
      </c>
      <c r="E73" s="17"/>
      <c r="F73" s="18" t="str">
        <f t="shared" si="4"/>
        <v/>
      </c>
      <c r="G73" s="13" t="str">
        <f t="shared" si="5"/>
        <v/>
      </c>
    </row>
    <row r="74" spans="1:7">
      <c r="A74" s="11" t="s">
        <v>61</v>
      </c>
      <c r="B74" s="15">
        <f>Sheet18!K74</f>
        <v>-5148.5488011323996</v>
      </c>
      <c r="C74" s="16" t="s">
        <v>61</v>
      </c>
      <c r="D74" s="15">
        <f>Sheet18!AB74</f>
        <v>-5154.98448713382</v>
      </c>
      <c r="E74" s="17"/>
      <c r="F74" s="18">
        <f t="shared" si="4"/>
        <v>-6.4356860014204358</v>
      </c>
      <c r="G74" s="13">
        <f t="shared" si="5"/>
        <v>1.2500000000008615E-3</v>
      </c>
    </row>
    <row r="75" spans="1:7">
      <c r="A75" s="11" t="s">
        <v>62</v>
      </c>
      <c r="B75" s="15">
        <f>Sheet18!K75</f>
        <v>0</v>
      </c>
      <c r="C75" s="16" t="s">
        <v>62</v>
      </c>
      <c r="D75" s="15">
        <f>Sheet18!AB75</f>
        <v>0</v>
      </c>
      <c r="E75" s="17"/>
      <c r="F75" s="18" t="str">
        <f t="shared" si="4"/>
        <v/>
      </c>
      <c r="G75" s="13" t="str">
        <f t="shared" si="5"/>
        <v/>
      </c>
    </row>
    <row r="76" spans="1:7">
      <c r="A76" s="11" t="s">
        <v>63</v>
      </c>
      <c r="B76" s="15">
        <f>Sheet18!K76</f>
        <v>0</v>
      </c>
      <c r="C76" s="16" t="s">
        <v>63</v>
      </c>
      <c r="D76" s="15">
        <f>Sheet18!AB76</f>
        <v>0</v>
      </c>
      <c r="E76" s="17"/>
      <c r="F76" s="18" t="str">
        <f t="shared" si="4"/>
        <v/>
      </c>
      <c r="G76" s="13" t="str">
        <f t="shared" si="5"/>
        <v/>
      </c>
    </row>
    <row r="77" spans="1:7">
      <c r="A77" s="11" t="s">
        <v>64</v>
      </c>
      <c r="B77" s="15">
        <f>Sheet18!K77</f>
        <v>0</v>
      </c>
      <c r="C77" s="16" t="s">
        <v>64</v>
      </c>
      <c r="D77" s="15">
        <f>Sheet18!AB77</f>
        <v>0</v>
      </c>
      <c r="E77" s="17"/>
      <c r="F77" s="18" t="str">
        <f t="shared" si="4"/>
        <v/>
      </c>
      <c r="G77" s="13" t="str">
        <f t="shared" si="5"/>
        <v/>
      </c>
    </row>
    <row r="78" spans="1:7">
      <c r="A78" s="11" t="s">
        <v>65</v>
      </c>
      <c r="B78" s="15">
        <f>Sheet18!K78</f>
        <v>-38699.774205943599</v>
      </c>
      <c r="C78" s="16" t="s">
        <v>65</v>
      </c>
      <c r="D78" s="15">
        <f>Sheet18!AB78</f>
        <v>-38713.465457689999</v>
      </c>
      <c r="E78" s="17"/>
      <c r="F78" s="18">
        <f t="shared" si="4"/>
        <v>-13.691251746400667</v>
      </c>
      <c r="G78" s="13">
        <f t="shared" si="5"/>
        <v>3.5378117902040707E-4</v>
      </c>
    </row>
    <row r="79" spans="1:7">
      <c r="A79" s="11" t="s">
        <v>66</v>
      </c>
      <c r="B79" s="15">
        <f>Sheet18!K79</f>
        <v>0</v>
      </c>
      <c r="C79" s="16" t="s">
        <v>66</v>
      </c>
      <c r="D79" s="15">
        <f>Sheet18!AB79</f>
        <v>0</v>
      </c>
      <c r="E79" s="17"/>
      <c r="F79" s="18" t="str">
        <f t="shared" si="4"/>
        <v/>
      </c>
      <c r="G79" s="13" t="str">
        <f t="shared" si="5"/>
        <v/>
      </c>
    </row>
    <row r="80" spans="1:7">
      <c r="A80" s="11" t="s">
        <v>67</v>
      </c>
      <c r="B80" s="15">
        <f>Sheet18!K80</f>
        <v>0</v>
      </c>
      <c r="C80" s="16" t="s">
        <v>67</v>
      </c>
      <c r="D80" s="15">
        <f>Sheet18!AB80</f>
        <v>0</v>
      </c>
      <c r="E80" s="17"/>
      <c r="F80" s="18" t="str">
        <f t="shared" si="4"/>
        <v/>
      </c>
      <c r="G80" s="13" t="str">
        <f t="shared" si="5"/>
        <v/>
      </c>
    </row>
    <row r="81" spans="1:7">
      <c r="A81" s="11" t="s">
        <v>68</v>
      </c>
      <c r="B81" s="15">
        <f>Sheet18!K81</f>
        <v>0</v>
      </c>
      <c r="C81" s="16" t="s">
        <v>68</v>
      </c>
      <c r="D81" s="15">
        <f>Sheet18!AB81</f>
        <v>0</v>
      </c>
      <c r="E81" s="17"/>
      <c r="F81" s="18" t="str">
        <f t="shared" si="4"/>
        <v/>
      </c>
      <c r="G81" s="13" t="str">
        <f t="shared" si="5"/>
        <v/>
      </c>
    </row>
    <row r="82" spans="1:7">
      <c r="A82" s="11" t="s">
        <v>69</v>
      </c>
      <c r="B82" s="15">
        <f>Sheet18!K82</f>
        <v>0</v>
      </c>
      <c r="C82" s="16" t="s">
        <v>69</v>
      </c>
      <c r="D82" s="15">
        <f>Sheet18!AB82</f>
        <v>0</v>
      </c>
      <c r="E82" s="17"/>
      <c r="F82" s="18" t="str">
        <f t="shared" si="4"/>
        <v/>
      </c>
      <c r="G82" s="13" t="str">
        <f t="shared" si="5"/>
        <v/>
      </c>
    </row>
    <row r="83" spans="1:7">
      <c r="A83" s="11" t="s">
        <v>70</v>
      </c>
      <c r="B83" s="15">
        <f>Sheet18!K83</f>
        <v>0</v>
      </c>
      <c r="C83" s="16" t="s">
        <v>70</v>
      </c>
      <c r="D83" s="15">
        <f>Sheet18!AB83</f>
        <v>0</v>
      </c>
      <c r="E83" s="17"/>
      <c r="F83" s="18" t="str">
        <f t="shared" si="4"/>
        <v/>
      </c>
      <c r="G83" s="13" t="str">
        <f t="shared" si="5"/>
        <v/>
      </c>
    </row>
    <row r="84" spans="1:7">
      <c r="A84" s="11" t="s">
        <v>71</v>
      </c>
      <c r="B84" s="15">
        <f>Sheet18!K84</f>
        <v>0</v>
      </c>
      <c r="C84" s="16" t="s">
        <v>71</v>
      </c>
      <c r="D84" s="15">
        <f>Sheet18!AB84</f>
        <v>0</v>
      </c>
      <c r="E84" s="17"/>
      <c r="F84" s="18" t="str">
        <f t="shared" si="4"/>
        <v/>
      </c>
      <c r="G84" s="13" t="str">
        <f t="shared" si="5"/>
        <v/>
      </c>
    </row>
    <row r="85" spans="1:7">
      <c r="A85" s="11" t="s">
        <v>72</v>
      </c>
      <c r="B85" s="15">
        <f>Sheet18!K85</f>
        <v>-23027.978584925499</v>
      </c>
      <c r="C85" s="16" t="s">
        <v>72</v>
      </c>
      <c r="D85" s="15">
        <f>Sheet18!AB85</f>
        <v>-23034.134123297601</v>
      </c>
      <c r="E85" s="17"/>
      <c r="F85" s="18">
        <f t="shared" si="4"/>
        <v>-6.1555383721024555</v>
      </c>
      <c r="G85" s="13">
        <f t="shared" si="5"/>
        <v>2.6730693488352664E-4</v>
      </c>
    </row>
    <row r="86" spans="1:7">
      <c r="A86" s="11" t="s">
        <v>73</v>
      </c>
      <c r="B86" s="15">
        <f>Sheet18!K86</f>
        <v>0</v>
      </c>
      <c r="C86" s="16" t="s">
        <v>73</v>
      </c>
      <c r="D86" s="15">
        <f>Sheet18!AB86</f>
        <v>0</v>
      </c>
      <c r="E86" s="17"/>
      <c r="F86" s="18" t="str">
        <f t="shared" si="4"/>
        <v/>
      </c>
      <c r="G86" s="13" t="str">
        <f t="shared" si="5"/>
        <v/>
      </c>
    </row>
    <row r="87" spans="1:7">
      <c r="A87" s="11" t="s">
        <v>74</v>
      </c>
      <c r="B87" s="15">
        <f>Sheet18!K87</f>
        <v>0</v>
      </c>
      <c r="C87" s="16" t="s">
        <v>74</v>
      </c>
      <c r="D87" s="15">
        <f>Sheet18!AB87</f>
        <v>0</v>
      </c>
      <c r="E87" s="17"/>
      <c r="F87" s="18" t="str">
        <f t="shared" si="4"/>
        <v/>
      </c>
      <c r="G87" s="13" t="str">
        <f t="shared" si="5"/>
        <v/>
      </c>
    </row>
    <row r="88" spans="1:7">
      <c r="A88" s="11" t="s">
        <v>75</v>
      </c>
      <c r="B88" s="15">
        <f>Sheet18!K88</f>
        <v>-195876.34811496199</v>
      </c>
      <c r="C88" s="16" t="s">
        <v>75</v>
      </c>
      <c r="D88" s="15">
        <f>Sheet18!AB88</f>
        <v>-196232.699687766</v>
      </c>
      <c r="E88" s="17"/>
      <c r="F88" s="18">
        <f t="shared" si="4"/>
        <v>-356.35157280400745</v>
      </c>
      <c r="G88" s="13">
        <f t="shared" si="5"/>
        <v>1.819268003683927E-3</v>
      </c>
    </row>
    <row r="89" spans="1:7">
      <c r="A89" s="11" t="s">
        <v>76</v>
      </c>
      <c r="B89" s="15">
        <f>Sheet18!K89</f>
        <v>0</v>
      </c>
      <c r="C89" s="16" t="s">
        <v>76</v>
      </c>
      <c r="D89" s="15">
        <f>Sheet18!AB89</f>
        <v>0</v>
      </c>
      <c r="E89" s="17"/>
      <c r="F89" s="18" t="str">
        <f t="shared" si="4"/>
        <v/>
      </c>
      <c r="G89" s="13" t="str">
        <f t="shared" si="5"/>
        <v/>
      </c>
    </row>
    <row r="90" spans="1:7">
      <c r="A90" s="11" t="s">
        <v>77</v>
      </c>
      <c r="B90" s="15">
        <f>Sheet18!K90</f>
        <v>0</v>
      </c>
      <c r="C90" s="16" t="s">
        <v>77</v>
      </c>
      <c r="D90" s="15">
        <f>Sheet18!AB90</f>
        <v>0</v>
      </c>
      <c r="E90" s="17"/>
      <c r="F90" s="18" t="str">
        <f t="shared" si="4"/>
        <v/>
      </c>
      <c r="G90" s="13" t="str">
        <f t="shared" si="5"/>
        <v/>
      </c>
    </row>
    <row r="91" spans="1:7">
      <c r="A91" s="11" t="s">
        <v>78</v>
      </c>
      <c r="B91" s="15">
        <f>Sheet18!K91</f>
        <v>-3304670.4465457699</v>
      </c>
      <c r="C91" s="16" t="s">
        <v>78</v>
      </c>
      <c r="D91" s="15">
        <f>Sheet18!AB91</f>
        <v>-3305193.4946932001</v>
      </c>
      <c r="E91" s="17"/>
      <c r="F91" s="18">
        <f t="shared" si="4"/>
        <v>-523.04814743017778</v>
      </c>
      <c r="G91" s="13">
        <f t="shared" si="5"/>
        <v>1.5827543347834983E-4</v>
      </c>
    </row>
    <row r="92" spans="1:7">
      <c r="A92" s="11" t="s">
        <v>79</v>
      </c>
      <c r="B92" s="15">
        <f>Sheet18!K92</f>
        <v>0</v>
      </c>
      <c r="C92" s="16" t="s">
        <v>79</v>
      </c>
      <c r="D92" s="15">
        <f>Sheet18!AB92</f>
        <v>0</v>
      </c>
      <c r="E92" s="17"/>
      <c r="F92" s="18" t="str">
        <f t="shared" si="4"/>
        <v/>
      </c>
      <c r="G92" s="13" t="str">
        <f t="shared" si="5"/>
        <v/>
      </c>
    </row>
    <row r="93" spans="1:7">
      <c r="A93" s="11" t="s">
        <v>80</v>
      </c>
      <c r="B93" s="15">
        <f>Sheet18!K93</f>
        <v>0</v>
      </c>
      <c r="C93" s="16" t="s">
        <v>80</v>
      </c>
      <c r="D93" s="15">
        <f>Sheet18!AB93</f>
        <v>0</v>
      </c>
      <c r="E93" s="17"/>
      <c r="F93" s="18" t="str">
        <f t="shared" si="4"/>
        <v/>
      </c>
      <c r="G93" s="13" t="str">
        <f t="shared" si="5"/>
        <v/>
      </c>
    </row>
    <row r="94" spans="1:7">
      <c r="A94" s="11" t="s">
        <v>81</v>
      </c>
      <c r="B94" s="15">
        <f>Sheet18!K94</f>
        <v>0</v>
      </c>
      <c r="C94" s="16" t="s">
        <v>81</v>
      </c>
      <c r="D94" s="15">
        <f>Sheet18!AB94</f>
        <v>0</v>
      </c>
      <c r="E94" s="17"/>
      <c r="F94" s="18" t="str">
        <f t="shared" si="4"/>
        <v/>
      </c>
      <c r="G94" s="13" t="str">
        <f t="shared" si="5"/>
        <v/>
      </c>
    </row>
    <row r="95" spans="1:7">
      <c r="A95" s="11" t="s">
        <v>82</v>
      </c>
      <c r="B95" s="15">
        <f>Sheet18!K95</f>
        <v>0</v>
      </c>
      <c r="C95" s="16" t="s">
        <v>82</v>
      </c>
      <c r="D95" s="15">
        <f>Sheet18!AB95</f>
        <v>0</v>
      </c>
      <c r="E95" s="17"/>
      <c r="F95" s="18" t="str">
        <f t="shared" si="4"/>
        <v/>
      </c>
      <c r="G95" s="13" t="str">
        <f t="shared" si="5"/>
        <v/>
      </c>
    </row>
    <row r="96" spans="1:7">
      <c r="A96" s="11" t="s">
        <v>83</v>
      </c>
      <c r="B96" s="15">
        <f>Sheet18!K96</f>
        <v>-77807.517258155596</v>
      </c>
      <c r="C96" s="16" t="s">
        <v>83</v>
      </c>
      <c r="D96" s="15">
        <f>Sheet18!AB96</f>
        <v>-77836.063054594095</v>
      </c>
      <c r="E96" s="17"/>
      <c r="F96" s="18">
        <f t="shared" si="4"/>
        <v>-28.545796438498655</v>
      </c>
      <c r="G96" s="13">
        <f t="shared" si="5"/>
        <v>3.6687710191007916E-4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Sheet18</vt:lpstr>
      <vt:lpstr>ENW</vt:lpstr>
      <vt:lpstr>NP North East</vt:lpstr>
      <vt:lpstr>NP York</vt:lpstr>
      <vt:lpstr>SPEN SPD</vt:lpstr>
      <vt:lpstr>SPEN SPM </vt:lpstr>
      <vt:lpstr>SSEPD SEPD</vt:lpstr>
      <vt:lpstr>SSEPD SHEPD</vt:lpstr>
      <vt:lpstr>UKPN EPN</vt:lpstr>
      <vt:lpstr>UKPNLPN</vt:lpstr>
      <vt:lpstr>UKPN SPN</vt:lpstr>
      <vt:lpstr>East Mid</vt:lpstr>
      <vt:lpstr>SWales</vt:lpstr>
      <vt:lpstr>SWest</vt:lpstr>
      <vt:lpstr>West Mid</vt:lpstr>
    </vt:vector>
  </TitlesOfParts>
  <Company>Western Power Distribution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dwornell</dc:creator>
  <cp:lastModifiedBy>Andrew Pace</cp:lastModifiedBy>
  <dcterms:created xsi:type="dcterms:W3CDTF">2012-10-09T13:56:44Z</dcterms:created>
  <dcterms:modified xsi:type="dcterms:W3CDTF">2012-10-10T09:35:09Z</dcterms:modified>
</cp:coreProperties>
</file>